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8800" windowHeight="1248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/>
  <c r="C19"/>
  <c r="D19"/>
  <c r="C28"/>
  <c r="F47"/>
  <c r="E43"/>
  <c r="F8" l="1"/>
  <c r="D28"/>
  <c r="C45"/>
  <c r="E6"/>
  <c r="E7"/>
  <c r="F45"/>
  <c r="D47"/>
  <c r="C47"/>
  <c r="F46"/>
  <c r="F40"/>
  <c r="D46" l="1"/>
  <c r="C46"/>
  <c r="D40"/>
  <c r="C40"/>
  <c r="E42"/>
  <c r="E41"/>
  <c r="C35"/>
  <c r="E40" l="1"/>
  <c r="E39"/>
  <c r="E38"/>
  <c r="E37"/>
  <c r="E36"/>
  <c r="E34"/>
  <c r="E33"/>
  <c r="E32"/>
  <c r="E31"/>
  <c r="E30"/>
  <c r="E27"/>
  <c r="E26"/>
  <c r="E25"/>
  <c r="E23"/>
  <c r="E22"/>
  <c r="E21"/>
  <c r="E20"/>
  <c r="E18"/>
  <c r="E17"/>
  <c r="E16"/>
  <c r="E14"/>
  <c r="E13"/>
  <c r="E12"/>
  <c r="E10"/>
  <c r="E46" l="1"/>
  <c r="E47"/>
  <c r="E45"/>
  <c r="C24" l="1"/>
  <c r="F24" l="1"/>
  <c r="D24"/>
  <c r="E24" s="1"/>
  <c r="D8" l="1"/>
  <c r="C8"/>
  <c r="F19"/>
  <c r="F35"/>
  <c r="D35"/>
  <c r="E35" s="1"/>
  <c r="F28"/>
  <c r="F15"/>
  <c r="D15"/>
  <c r="C15"/>
  <c r="F11"/>
  <c r="D11"/>
  <c r="C11"/>
  <c r="F5"/>
  <c r="D5"/>
  <c r="C5"/>
  <c r="F44" l="1"/>
  <c r="C44"/>
  <c r="D44"/>
  <c r="E28"/>
  <c r="E19"/>
  <c r="E11"/>
  <c r="E8"/>
  <c r="E5"/>
  <c r="E15"/>
  <c r="E44" l="1"/>
</calcChain>
</file>

<file path=xl/sharedStrings.xml><?xml version="1.0" encoding="utf-8"?>
<sst xmlns="http://schemas.openxmlformats.org/spreadsheetml/2006/main" count="53" uniqueCount="30">
  <si>
    <t>№ п/п</t>
  </si>
  <si>
    <t>Наименование  программы</t>
  </si>
  <si>
    <t>% выполнения плана</t>
  </si>
  <si>
    <t>тыс. рублей</t>
  </si>
  <si>
    <t>федеральный бюджет</t>
  </si>
  <si>
    <t>местный бюджет</t>
  </si>
  <si>
    <t>краевой бюджет</t>
  </si>
  <si>
    <t>Всего МП, в том числе:</t>
  </si>
  <si>
    <t xml:space="preserve">Председатель комитета по финансам </t>
  </si>
  <si>
    <t>О.В. Носевич</t>
  </si>
  <si>
    <t>"Противодействие экстремизму в Топчихинском районе", местный бюджет</t>
  </si>
  <si>
    <t>"Развитие образования в Топчихинском районе" всего, в том числе:</t>
  </si>
  <si>
    <t xml:space="preserve">"Повышение безопасности дорожного движения в Топчихинском районе"  всего, в том числе: </t>
  </si>
  <si>
    <t>"Профилактика преступлений и иных правонарушений в Топчихинском районе" всего, в том числе:</t>
  </si>
  <si>
    <t>"Обеспечение жильем молодых семей в Топчихинском районе"  всего, в том числе:</t>
  </si>
  <si>
    <t>"Комплексное развитие сельских территорий Топчихинского района Алтайского края" всего, в том числе:</t>
  </si>
  <si>
    <t>"Энергосбережение и повышение энергетической эффективности зданий, строений, сооружений муниципальных учреждений, расположенных на территории муниципального образования Топчихинский район" всего, в том числе:</t>
  </si>
  <si>
    <t>"Патриотическое воспитание  граждан в Топчихинском районе", местный бюджет</t>
  </si>
  <si>
    <t>"Обеспечение населения Топчихинского района жилищно-коммунальными услугами" всего, в том числе:</t>
  </si>
  <si>
    <t>"Развитие культуры Топчихинского района" всего, в том числе:</t>
  </si>
  <si>
    <t>"Профилактика и предупреждение чрезвычайных ситуаций природного и техногенного характера на территории муниципального образования Топчихинский район Алтайского края", местный бюджет</t>
  </si>
  <si>
    <t>"Молодежь Топчихинского района", местный бюджет</t>
  </si>
  <si>
    <t>"Развитие малого и среднего предпринимательства в Топчихинском районе" , местный бюджет</t>
  </si>
  <si>
    <t>Развитие физической культуры и спорта</t>
  </si>
  <si>
    <t>"Информатизация и материально-техническое обеспечение деятельности органов местного самоуправления", местный бюджет</t>
  </si>
  <si>
    <t>Адресная инвестиционная программа муниципального образования Топчихинский район на 2023 год</t>
  </si>
  <si>
    <t>Информация о финансировании муниципальных программ из бюджета муниципального образования Топчихинский  район Алтайского края на 01 октября 2024 года</t>
  </si>
  <si>
    <t>Утверждено Решением РСД от 25.12.2023 № 33  (внесение изменений  от 30.08.2024 № 19)</t>
  </si>
  <si>
    <t>Исполнение на 01.10.2024</t>
  </si>
  <si>
    <t>Исполнение на 01.10.2023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</si>
</sst>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Times New Roman"/>
      <family val="1"/>
      <charset val="204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/>
    <xf numFmtId="164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justify" vertical="distributed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/>
    <xf numFmtId="0" fontId="6" fillId="0" borderId="1" xfId="0" applyFont="1" applyBorder="1" applyAlignment="1">
      <alignment horizontal="justify" vertical="distributed" wrapText="1"/>
    </xf>
    <xf numFmtId="0" fontId="6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wrapText="1"/>
    </xf>
    <xf numFmtId="164" fontId="6" fillId="0" borderId="1" xfId="0" applyNumberFormat="1" applyFont="1" applyBorder="1"/>
    <xf numFmtId="164" fontId="6" fillId="0" borderId="1" xfId="0" applyNumberFormat="1" applyFont="1" applyFill="1" applyBorder="1"/>
    <xf numFmtId="164" fontId="7" fillId="0" borderId="1" xfId="0" applyNumberFormat="1" applyFont="1" applyBorder="1"/>
    <xf numFmtId="164" fontId="5" fillId="0" borderId="0" xfId="0" applyNumberFormat="1" applyFont="1" applyBorder="1"/>
    <xf numFmtId="164" fontId="6" fillId="0" borderId="1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/>
    <xf numFmtId="164" fontId="8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/>
    <xf numFmtId="4" fontId="4" fillId="0" borderId="1" xfId="0" applyNumberFormat="1" applyFont="1" applyBorder="1" applyAlignment="1">
      <alignment horizontal="center"/>
    </xf>
    <xf numFmtId="0" fontId="10" fillId="0" borderId="0" xfId="0" applyFont="1"/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/>
    <xf numFmtId="164" fontId="11" fillId="0" borderId="1" xfId="0" applyNumberFormat="1" applyFont="1" applyBorder="1"/>
    <xf numFmtId="0" fontId="12" fillId="0" borderId="0" xfId="0" applyFont="1"/>
    <xf numFmtId="4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2"/>
  <sheetViews>
    <sheetView tabSelected="1" zoomScale="80" zoomScaleNormal="80" zoomScaleSheetLayoutView="100" workbookViewId="0">
      <selection activeCell="C45" sqref="C45"/>
    </sheetView>
  </sheetViews>
  <sheetFormatPr defaultRowHeight="15"/>
  <cols>
    <col min="1" max="1" width="5.7109375" style="13" customWidth="1"/>
    <col min="2" max="2" width="42.7109375" customWidth="1"/>
    <col min="3" max="3" width="20.5703125" customWidth="1"/>
    <col min="4" max="4" width="15.28515625" customWidth="1"/>
    <col min="5" max="5" width="15.5703125" style="27" customWidth="1"/>
    <col min="6" max="6" width="15.7109375" customWidth="1"/>
    <col min="7" max="7" width="17.5703125" customWidth="1"/>
    <col min="8" max="8" width="21.28515625" customWidth="1"/>
    <col min="9" max="9" width="18.7109375" customWidth="1"/>
    <col min="10" max="10" width="15.28515625" customWidth="1"/>
    <col min="11" max="11" width="11.85546875" customWidth="1"/>
    <col min="12" max="12" width="12.85546875" customWidth="1"/>
  </cols>
  <sheetData>
    <row r="1" spans="1:6" ht="1.5" customHeight="1"/>
    <row r="2" spans="1:6" ht="53.25" customHeight="1">
      <c r="A2" s="46" t="s">
        <v>26</v>
      </c>
      <c r="B2" s="46"/>
      <c r="C2" s="46"/>
      <c r="D2" s="46"/>
      <c r="E2" s="46"/>
      <c r="F2" s="46"/>
    </row>
    <row r="3" spans="1:6" ht="21.75" customHeight="1">
      <c r="A3" s="14"/>
      <c r="B3" s="10"/>
      <c r="C3" s="10"/>
      <c r="D3" s="10"/>
      <c r="E3" s="3"/>
      <c r="F3" s="3" t="s">
        <v>3</v>
      </c>
    </row>
    <row r="4" spans="1:6" ht="105.75" customHeight="1">
      <c r="A4" s="12" t="s">
        <v>0</v>
      </c>
      <c r="B4" s="4" t="s">
        <v>1</v>
      </c>
      <c r="C4" s="4" t="s">
        <v>27</v>
      </c>
      <c r="D4" s="4" t="s">
        <v>28</v>
      </c>
      <c r="E4" s="5" t="s">
        <v>2</v>
      </c>
      <c r="F4" s="4" t="s">
        <v>29</v>
      </c>
    </row>
    <row r="5" spans="1:6" ht="49.5" customHeight="1">
      <c r="A5" s="47">
        <v>1</v>
      </c>
      <c r="B5" s="17" t="s">
        <v>12</v>
      </c>
      <c r="C5" s="7">
        <f>SUM(C6:C7)</f>
        <v>23822.799999999999</v>
      </c>
      <c r="D5" s="7">
        <f>SUM(D6:D7)</f>
        <v>18117.8</v>
      </c>
      <c r="E5" s="34">
        <f t="shared" ref="E5:E47" si="0">D5/C5*100</f>
        <v>76.052353207851297</v>
      </c>
      <c r="F5" s="7">
        <f>SUM(F6:F7)</f>
        <v>11794.4</v>
      </c>
    </row>
    <row r="6" spans="1:6" ht="17.649999999999999" customHeight="1">
      <c r="A6" s="48"/>
      <c r="B6" s="6" t="s">
        <v>6</v>
      </c>
      <c r="C6" s="7">
        <v>5575</v>
      </c>
      <c r="D6" s="7">
        <v>0</v>
      </c>
      <c r="E6" s="34">
        <f t="shared" si="0"/>
        <v>0</v>
      </c>
      <c r="F6" s="7">
        <v>0</v>
      </c>
    </row>
    <row r="7" spans="1:6" ht="17.649999999999999" customHeight="1">
      <c r="A7" s="49"/>
      <c r="B7" s="6" t="s">
        <v>5</v>
      </c>
      <c r="C7" s="7">
        <v>18247.8</v>
      </c>
      <c r="D7" s="7">
        <v>18117.8</v>
      </c>
      <c r="E7" s="34">
        <f t="shared" si="0"/>
        <v>99.287585352754846</v>
      </c>
      <c r="F7" s="7">
        <v>11794.4</v>
      </c>
    </row>
    <row r="8" spans="1:6" ht="51" customHeight="1">
      <c r="A8" s="52">
        <v>2</v>
      </c>
      <c r="B8" s="11" t="s">
        <v>13</v>
      </c>
      <c r="C8" s="7">
        <f>SUM(C9:C10)</f>
        <v>354.3</v>
      </c>
      <c r="D8" s="7">
        <f>SUM(D9:D10)</f>
        <v>244.9</v>
      </c>
      <c r="E8" s="34">
        <f t="shared" si="0"/>
        <v>69.12221281399944</v>
      </c>
      <c r="F8" s="7">
        <f>SUM(F9:F10)</f>
        <v>181</v>
      </c>
    </row>
    <row r="9" spans="1:6" ht="17.850000000000001" customHeight="1">
      <c r="A9" s="53"/>
      <c r="B9" s="11" t="s">
        <v>6</v>
      </c>
      <c r="C9" s="7">
        <v>0</v>
      </c>
      <c r="D9" s="7">
        <v>0</v>
      </c>
      <c r="E9" s="34">
        <v>0</v>
      </c>
      <c r="F9" s="7">
        <v>0</v>
      </c>
    </row>
    <row r="10" spans="1:6" ht="17.649999999999999" customHeight="1">
      <c r="A10" s="54"/>
      <c r="B10" s="6" t="s">
        <v>5</v>
      </c>
      <c r="C10" s="7">
        <v>354.3</v>
      </c>
      <c r="D10" s="7">
        <v>244.9</v>
      </c>
      <c r="E10" s="34">
        <f t="shared" si="0"/>
        <v>69.12221281399944</v>
      </c>
      <c r="F10" s="7">
        <v>181</v>
      </c>
    </row>
    <row r="11" spans="1:6" ht="33" customHeight="1">
      <c r="A11" s="47">
        <v>3</v>
      </c>
      <c r="B11" s="11" t="s">
        <v>14</v>
      </c>
      <c r="C11" s="7">
        <f>SUM(C12:C14)</f>
        <v>1500.4</v>
      </c>
      <c r="D11" s="7">
        <f>SUM(D12:D14)</f>
        <v>1500.4</v>
      </c>
      <c r="E11" s="34">
        <f t="shared" si="0"/>
        <v>100</v>
      </c>
      <c r="F11" s="7">
        <f>SUM(F12:F14)</f>
        <v>1193.8</v>
      </c>
    </row>
    <row r="12" spans="1:6" ht="18" customHeight="1">
      <c r="A12" s="48"/>
      <c r="B12" s="6" t="s">
        <v>4</v>
      </c>
      <c r="C12" s="7">
        <v>500.3</v>
      </c>
      <c r="D12" s="7">
        <v>500.3</v>
      </c>
      <c r="E12" s="34">
        <f t="shared" si="0"/>
        <v>100</v>
      </c>
      <c r="F12" s="7">
        <v>525.4</v>
      </c>
    </row>
    <row r="13" spans="1:6" ht="18" customHeight="1">
      <c r="A13" s="50"/>
      <c r="B13" s="6" t="s">
        <v>6</v>
      </c>
      <c r="C13" s="7">
        <v>500.1</v>
      </c>
      <c r="D13" s="7">
        <v>500.1</v>
      </c>
      <c r="E13" s="34">
        <f t="shared" si="0"/>
        <v>100</v>
      </c>
      <c r="F13" s="7">
        <v>334.2</v>
      </c>
    </row>
    <row r="14" spans="1:6" ht="17.25" customHeight="1">
      <c r="A14" s="51"/>
      <c r="B14" s="6" t="s">
        <v>5</v>
      </c>
      <c r="C14" s="7">
        <v>500</v>
      </c>
      <c r="D14" s="7">
        <v>500</v>
      </c>
      <c r="E14" s="34">
        <f t="shared" si="0"/>
        <v>100</v>
      </c>
      <c r="F14" s="7">
        <v>334.2</v>
      </c>
    </row>
    <row r="15" spans="1:6" s="35" customFormat="1" ht="51.75" customHeight="1">
      <c r="A15" s="55">
        <v>4</v>
      </c>
      <c r="B15" s="17" t="s">
        <v>15</v>
      </c>
      <c r="C15" s="23">
        <f>SUM(C16:C18)</f>
        <v>11450.2</v>
      </c>
      <c r="D15" s="23">
        <f>SUM(D16:D18)</f>
        <v>11414.099999999999</v>
      </c>
      <c r="E15" s="34">
        <f t="shared" si="0"/>
        <v>99.684721664250389</v>
      </c>
      <c r="F15" s="23">
        <f>SUM(F16:F18)</f>
        <v>21041.9</v>
      </c>
    </row>
    <row r="16" spans="1:6" s="35" customFormat="1" ht="15.75" customHeight="1">
      <c r="A16" s="56"/>
      <c r="B16" s="18" t="s">
        <v>4</v>
      </c>
      <c r="C16" s="22">
        <v>0</v>
      </c>
      <c r="D16" s="22">
        <v>0</v>
      </c>
      <c r="E16" s="34" t="e">
        <f t="shared" si="0"/>
        <v>#DIV/0!</v>
      </c>
      <c r="F16" s="22">
        <v>18184.099999999999</v>
      </c>
    </row>
    <row r="17" spans="1:6" s="35" customFormat="1" ht="18" customHeight="1">
      <c r="A17" s="56"/>
      <c r="B17" s="18" t="s">
        <v>6</v>
      </c>
      <c r="C17" s="22">
        <v>2148.3000000000002</v>
      </c>
      <c r="D17" s="22">
        <v>2148.3000000000002</v>
      </c>
      <c r="E17" s="34">
        <f t="shared" si="0"/>
        <v>100</v>
      </c>
      <c r="F17" s="22">
        <v>1387.4</v>
      </c>
    </row>
    <row r="18" spans="1:6" s="35" customFormat="1" ht="18" customHeight="1">
      <c r="A18" s="57"/>
      <c r="B18" s="18" t="s">
        <v>5</v>
      </c>
      <c r="C18" s="22">
        <v>9301.9</v>
      </c>
      <c r="D18" s="22">
        <v>9265.7999999999993</v>
      </c>
      <c r="E18" s="34">
        <f t="shared" si="0"/>
        <v>99.611907244756452</v>
      </c>
      <c r="F18" s="22">
        <v>1470.4</v>
      </c>
    </row>
    <row r="19" spans="1:6" ht="99" customHeight="1">
      <c r="A19" s="47">
        <v>5</v>
      </c>
      <c r="B19" s="11" t="s">
        <v>16</v>
      </c>
      <c r="C19" s="22">
        <f>SUM(C20:C21)</f>
        <v>1507</v>
      </c>
      <c r="D19" s="22">
        <f>SUM(D20:D21)</f>
        <v>1140</v>
      </c>
      <c r="E19" s="34">
        <f t="shared" si="0"/>
        <v>75.646980756469802</v>
      </c>
      <c r="F19" s="22">
        <f>SUM(F20:F21)</f>
        <v>0</v>
      </c>
    </row>
    <row r="20" spans="1:6" ht="17.850000000000001" customHeight="1">
      <c r="A20" s="48"/>
      <c r="B20" s="11" t="s">
        <v>6</v>
      </c>
      <c r="C20" s="26">
        <v>0</v>
      </c>
      <c r="D20" s="7">
        <v>0</v>
      </c>
      <c r="E20" s="34" t="e">
        <f t="shared" si="0"/>
        <v>#DIV/0!</v>
      </c>
      <c r="F20" s="7">
        <v>0</v>
      </c>
    </row>
    <row r="21" spans="1:6" ht="18" customHeight="1">
      <c r="A21" s="51"/>
      <c r="B21" s="21" t="s">
        <v>5</v>
      </c>
      <c r="C21" s="7">
        <v>1507</v>
      </c>
      <c r="D21" s="7">
        <v>1140</v>
      </c>
      <c r="E21" s="34">
        <f t="shared" si="0"/>
        <v>75.646980756469802</v>
      </c>
      <c r="F21" s="7">
        <v>0</v>
      </c>
    </row>
    <row r="22" spans="1:6" ht="35.25" customHeight="1">
      <c r="A22" s="19">
        <v>6</v>
      </c>
      <c r="B22" s="11" t="s">
        <v>17</v>
      </c>
      <c r="C22" s="24">
        <v>217</v>
      </c>
      <c r="D22" s="22">
        <v>201.7</v>
      </c>
      <c r="E22" s="34">
        <f t="shared" si="0"/>
        <v>92.949308755760356</v>
      </c>
      <c r="F22" s="7">
        <v>157.80000000000001</v>
      </c>
    </row>
    <row r="23" spans="1:6" ht="33.75" customHeight="1">
      <c r="A23" s="19">
        <v>7</v>
      </c>
      <c r="B23" s="11" t="s">
        <v>10</v>
      </c>
      <c r="C23" s="24">
        <v>10</v>
      </c>
      <c r="D23" s="7">
        <v>0</v>
      </c>
      <c r="E23" s="34">
        <f t="shared" si="0"/>
        <v>0</v>
      </c>
      <c r="F23" s="7">
        <v>5.7</v>
      </c>
    </row>
    <row r="24" spans="1:6" s="35" customFormat="1" ht="51" customHeight="1">
      <c r="A24" s="55">
        <v>8</v>
      </c>
      <c r="B24" s="17" t="s">
        <v>18</v>
      </c>
      <c r="C24" s="22">
        <f>SUM(C25:C27)</f>
        <v>77121</v>
      </c>
      <c r="D24" s="22">
        <f>SUM(D25:D27)</f>
        <v>28673.1</v>
      </c>
      <c r="E24" s="34">
        <f t="shared" si="0"/>
        <v>37.179367487454776</v>
      </c>
      <c r="F24" s="22">
        <f>SUM(F25:F27)</f>
        <v>204546</v>
      </c>
    </row>
    <row r="25" spans="1:6" s="35" customFormat="1" ht="20.25" customHeight="1">
      <c r="A25" s="56"/>
      <c r="B25" s="18" t="s">
        <v>4</v>
      </c>
      <c r="C25" s="22">
        <v>0</v>
      </c>
      <c r="D25" s="22">
        <v>0</v>
      </c>
      <c r="E25" s="34" t="e">
        <f t="shared" si="0"/>
        <v>#DIV/0!</v>
      </c>
      <c r="F25" s="22">
        <v>0</v>
      </c>
    </row>
    <row r="26" spans="1:6" s="35" customFormat="1" ht="20.25" customHeight="1">
      <c r="A26" s="56"/>
      <c r="B26" s="18" t="s">
        <v>6</v>
      </c>
      <c r="C26" s="22">
        <v>31147.200000000001</v>
      </c>
      <c r="D26" s="22">
        <v>9765.6</v>
      </c>
      <c r="E26" s="34">
        <f t="shared" si="0"/>
        <v>31.353059022961936</v>
      </c>
      <c r="F26" s="22">
        <v>200551.7</v>
      </c>
    </row>
    <row r="27" spans="1:6" s="35" customFormat="1" ht="19.5" customHeight="1">
      <c r="A27" s="57"/>
      <c r="B27" s="18" t="s">
        <v>5</v>
      </c>
      <c r="C27" s="22">
        <v>45973.8</v>
      </c>
      <c r="D27" s="22">
        <v>18907.5</v>
      </c>
      <c r="E27" s="34">
        <f t="shared" si="0"/>
        <v>41.126685198961141</v>
      </c>
      <c r="F27" s="22">
        <v>3994.3</v>
      </c>
    </row>
    <row r="28" spans="1:6" ht="34.5" customHeight="1">
      <c r="A28" s="47">
        <v>9</v>
      </c>
      <c r="B28" s="17" t="s">
        <v>19</v>
      </c>
      <c r="C28" s="24">
        <f>SUM(C29:C31)</f>
        <v>57866.8</v>
      </c>
      <c r="D28" s="24">
        <f>SUM(D29:D31)</f>
        <v>40798.6</v>
      </c>
      <c r="E28" s="34">
        <f t="shared" si="0"/>
        <v>70.504330635182868</v>
      </c>
      <c r="F28" s="24">
        <f>SUM(F30:F31)</f>
        <v>26954.1</v>
      </c>
    </row>
    <row r="29" spans="1:6" ht="20.25" customHeight="1">
      <c r="A29" s="48"/>
      <c r="B29" s="18" t="s">
        <v>4</v>
      </c>
      <c r="C29" s="24">
        <v>100</v>
      </c>
      <c r="D29" s="24">
        <v>100</v>
      </c>
      <c r="E29" s="34"/>
      <c r="F29" s="24"/>
    </row>
    <row r="30" spans="1:6" ht="18" customHeight="1">
      <c r="A30" s="50"/>
      <c r="B30" s="18" t="s">
        <v>6</v>
      </c>
      <c r="C30" s="7">
        <v>42659.4</v>
      </c>
      <c r="D30" s="7">
        <v>26977.200000000001</v>
      </c>
      <c r="E30" s="34">
        <f t="shared" si="0"/>
        <v>63.238582821136724</v>
      </c>
      <c r="F30" s="7">
        <v>1664.5</v>
      </c>
    </row>
    <row r="31" spans="1:6" ht="17.25" customHeight="1">
      <c r="A31" s="51"/>
      <c r="B31" s="18" t="s">
        <v>5</v>
      </c>
      <c r="C31" s="7">
        <v>15107.4</v>
      </c>
      <c r="D31" s="7">
        <v>13721.4</v>
      </c>
      <c r="E31" s="34">
        <f t="shared" si="0"/>
        <v>90.825688073394488</v>
      </c>
      <c r="F31" s="7">
        <v>25289.599999999999</v>
      </c>
    </row>
    <row r="32" spans="1:6" ht="99.75" customHeight="1">
      <c r="A32" s="20">
        <v>10</v>
      </c>
      <c r="B32" s="17" t="s">
        <v>20</v>
      </c>
      <c r="C32" s="24">
        <v>7680.6</v>
      </c>
      <c r="D32" s="7">
        <v>6343.4</v>
      </c>
      <c r="E32" s="34">
        <f t="shared" si="0"/>
        <v>82.589901830586143</v>
      </c>
      <c r="F32" s="7">
        <v>2681</v>
      </c>
    </row>
    <row r="33" spans="1:6" ht="67.5" customHeight="1">
      <c r="A33" s="19">
        <v>11</v>
      </c>
      <c r="B33" s="11" t="s">
        <v>24</v>
      </c>
      <c r="C33" s="24">
        <v>985.7</v>
      </c>
      <c r="D33" s="7">
        <v>595.1</v>
      </c>
      <c r="E33" s="34">
        <f t="shared" si="0"/>
        <v>60.373338744039771</v>
      </c>
      <c r="F33" s="7">
        <v>661.5</v>
      </c>
    </row>
    <row r="34" spans="1:6" s="35" customFormat="1" ht="33.75" customHeight="1">
      <c r="A34" s="36">
        <v>12</v>
      </c>
      <c r="B34" s="17" t="s">
        <v>21</v>
      </c>
      <c r="C34" s="22">
        <v>255</v>
      </c>
      <c r="D34" s="22">
        <v>127.9</v>
      </c>
      <c r="E34" s="34">
        <f t="shared" si="0"/>
        <v>50.156862745098039</v>
      </c>
      <c r="F34" s="22">
        <v>41.4</v>
      </c>
    </row>
    <row r="35" spans="1:6" s="35" customFormat="1" ht="33.75" customHeight="1">
      <c r="A35" s="43">
        <v>13</v>
      </c>
      <c r="B35" s="17" t="s">
        <v>11</v>
      </c>
      <c r="C35" s="22">
        <f>SUM(C36:C38)</f>
        <v>568148.1</v>
      </c>
      <c r="D35" s="22">
        <f>SUM(D36:D38)</f>
        <v>379733.50000000006</v>
      </c>
      <c r="E35" s="34">
        <f t="shared" si="0"/>
        <v>66.83706237862981</v>
      </c>
      <c r="F35" s="22">
        <f>SUM(F36:F38)</f>
        <v>326878.3</v>
      </c>
    </row>
    <row r="36" spans="1:6" s="35" customFormat="1" ht="17.649999999999999" customHeight="1">
      <c r="A36" s="44"/>
      <c r="B36" s="18" t="s">
        <v>4</v>
      </c>
      <c r="C36" s="22">
        <v>55382</v>
      </c>
      <c r="D36" s="22">
        <v>37416.400000000001</v>
      </c>
      <c r="E36" s="34">
        <f t="shared" si="0"/>
        <v>67.560579249575682</v>
      </c>
      <c r="F36" s="22">
        <v>22929.8</v>
      </c>
    </row>
    <row r="37" spans="1:6" s="35" customFormat="1" ht="17.649999999999999" customHeight="1">
      <c r="A37" s="44"/>
      <c r="B37" s="18" t="s">
        <v>6</v>
      </c>
      <c r="C37" s="22">
        <v>397134.5</v>
      </c>
      <c r="D37" s="22">
        <v>273818.90000000002</v>
      </c>
      <c r="E37" s="34">
        <f t="shared" si="0"/>
        <v>68.94865593394681</v>
      </c>
      <c r="F37" s="22">
        <v>239258</v>
      </c>
    </row>
    <row r="38" spans="1:6" s="35" customFormat="1" ht="17.649999999999999" customHeight="1">
      <c r="A38" s="45"/>
      <c r="B38" s="18" t="s">
        <v>5</v>
      </c>
      <c r="C38" s="22">
        <v>115631.6</v>
      </c>
      <c r="D38" s="22">
        <v>68498.2</v>
      </c>
      <c r="E38" s="34">
        <f t="shared" si="0"/>
        <v>59.238305099989965</v>
      </c>
      <c r="F38" s="22">
        <v>64690.5</v>
      </c>
    </row>
    <row r="39" spans="1:6" s="35" customFormat="1" ht="49.5" customHeight="1">
      <c r="A39" s="36">
        <v>14</v>
      </c>
      <c r="B39" s="17" t="s">
        <v>22</v>
      </c>
      <c r="C39" s="22">
        <v>622</v>
      </c>
      <c r="D39" s="22">
        <v>498.2</v>
      </c>
      <c r="E39" s="34">
        <f t="shared" si="0"/>
        <v>80.096463022508033</v>
      </c>
      <c r="F39" s="22">
        <v>373.7</v>
      </c>
    </row>
    <row r="40" spans="1:6" s="35" customFormat="1" ht="34.5" customHeight="1">
      <c r="A40" s="43">
        <v>15</v>
      </c>
      <c r="B40" s="17" t="s">
        <v>23</v>
      </c>
      <c r="C40" s="22">
        <f>C42+C41</f>
        <v>11786.7</v>
      </c>
      <c r="D40" s="22">
        <f>D42+D41</f>
        <v>9340</v>
      </c>
      <c r="E40" s="41">
        <f>E42+E41</f>
        <v>177.07622831016002</v>
      </c>
      <c r="F40" s="22">
        <f>F42+F41</f>
        <v>8444.2000000000007</v>
      </c>
    </row>
    <row r="41" spans="1:6" s="35" customFormat="1" ht="18.75" customHeight="1">
      <c r="A41" s="44"/>
      <c r="B41" s="18" t="s">
        <v>6</v>
      </c>
      <c r="C41" s="22">
        <v>1113.5</v>
      </c>
      <c r="D41" s="22">
        <v>1113.5</v>
      </c>
      <c r="E41" s="34">
        <f t="shared" ref="E41:E43" si="1">D41/C41*100</f>
        <v>100</v>
      </c>
      <c r="F41" s="22">
        <v>2690.3</v>
      </c>
    </row>
    <row r="42" spans="1:6" s="35" customFormat="1" ht="22.5" customHeight="1">
      <c r="A42" s="45"/>
      <c r="B42" s="18" t="s">
        <v>5</v>
      </c>
      <c r="C42" s="22">
        <v>10673.2</v>
      </c>
      <c r="D42" s="22">
        <v>8226.5</v>
      </c>
      <c r="E42" s="34">
        <f t="shared" si="1"/>
        <v>77.076228310160019</v>
      </c>
      <c r="F42" s="22">
        <v>5753.9</v>
      </c>
    </row>
    <row r="43" spans="1:6" s="35" customFormat="1" ht="57" customHeight="1">
      <c r="A43" s="42">
        <v>16</v>
      </c>
      <c r="B43" s="11" t="s">
        <v>25</v>
      </c>
      <c r="C43" s="22">
        <v>0</v>
      </c>
      <c r="D43" s="22">
        <v>0</v>
      </c>
      <c r="E43" s="34" t="e">
        <f t="shared" si="1"/>
        <v>#DIV/0!</v>
      </c>
      <c r="F43" s="22">
        <v>1162</v>
      </c>
    </row>
    <row r="44" spans="1:6" s="40" customFormat="1" ht="21" customHeight="1">
      <c r="A44" s="37"/>
      <c r="B44" s="38" t="s">
        <v>7</v>
      </c>
      <c r="C44" s="39">
        <f>SUM(C5,C8,C11,C15,C19,C22,C23,C24,C28,C32,C33,C34,C35,C39,C40)</f>
        <v>763327.6</v>
      </c>
      <c r="D44" s="39">
        <f>SUM(D5,D8,D11,D15,D19,D22,D23,D24,D28,D32,D33,D34,D35,D39,D40)</f>
        <v>498728.70000000007</v>
      </c>
      <c r="E44" s="34">
        <f t="shared" si="0"/>
        <v>65.336128288823829</v>
      </c>
      <c r="F44" s="39">
        <f>SUM(F5,F8,F11,F15,F19,F22,F23,F24,F28,F32,F33,F34,F35,F39,F40,F43)</f>
        <v>606116.79999999993</v>
      </c>
    </row>
    <row r="45" spans="1:6" s="1" customFormat="1" ht="21" customHeight="1">
      <c r="A45" s="15"/>
      <c r="B45" s="9" t="s">
        <v>4</v>
      </c>
      <c r="C45" s="8">
        <f>SUM(C16,C25,C36,C29,C12)</f>
        <v>55982.3</v>
      </c>
      <c r="D45" s="8">
        <f>SUM(D16,D25,D36,D12,D29)</f>
        <v>38016.700000000004</v>
      </c>
      <c r="E45" s="34">
        <f t="shared" si="0"/>
        <v>67.908428199627394</v>
      </c>
      <c r="F45" s="8">
        <f>SUM(F16,F25,F36,F12)</f>
        <v>41639.299999999996</v>
      </c>
    </row>
    <row r="46" spans="1:6" s="1" customFormat="1" ht="20.25" customHeight="1">
      <c r="A46" s="15"/>
      <c r="B46" s="9" t="s">
        <v>6</v>
      </c>
      <c r="C46" s="8">
        <f>SUM(C6,C9,C13,C17,C20,C26,C30,C37,C41)</f>
        <v>480278</v>
      </c>
      <c r="D46" s="8">
        <f>SUM(D6,D9,D13,D17,D20,D26,D30,D37,D41)</f>
        <v>314323.60000000003</v>
      </c>
      <c r="E46" s="34">
        <f t="shared" si="0"/>
        <v>65.446179087944913</v>
      </c>
      <c r="F46" s="8">
        <f>SUM(F6,F9,F13,F17,F20,F26,F30,F37,F41)</f>
        <v>445886.10000000003</v>
      </c>
    </row>
    <row r="47" spans="1:6" s="1" customFormat="1" ht="21.75" customHeight="1">
      <c r="A47" s="15"/>
      <c r="B47" s="9" t="s">
        <v>5</v>
      </c>
      <c r="C47" s="8">
        <f>SUM(C7,C10,C14,C18,C21,C22,C23,C27,C31,C32,C33,C34,C38,C39,C42)</f>
        <v>227067.30000000002</v>
      </c>
      <c r="D47" s="8">
        <f>SUM(D7,D10,D14,D18,D21,D22,D23,D27,D31,D32,D33,D34,D38,D39,D42)</f>
        <v>146388.40000000002</v>
      </c>
      <c r="E47" s="34">
        <f t="shared" si="0"/>
        <v>64.469168391926104</v>
      </c>
      <c r="F47" s="8">
        <f>SUM(F7,F10,F14,F18,F21,F22,F23,F27,F31,F32,F33,F34,F38,F39,F42,F43)</f>
        <v>118591.39999999998</v>
      </c>
    </row>
    <row r="48" spans="1:6" s="33" customFormat="1" ht="16.5">
      <c r="A48" s="29"/>
      <c r="B48" s="30"/>
      <c r="C48" s="31"/>
      <c r="D48" s="31"/>
      <c r="E48" s="32"/>
      <c r="F48" s="31"/>
    </row>
    <row r="49" spans="1:6" s="2" customFormat="1" ht="27.75" customHeight="1">
      <c r="A49" s="16" t="s">
        <v>8</v>
      </c>
      <c r="B49" s="16"/>
      <c r="C49" s="10"/>
      <c r="D49" s="10"/>
      <c r="E49" s="28"/>
      <c r="F49" s="10" t="s">
        <v>9</v>
      </c>
    </row>
    <row r="50" spans="1:6" ht="16.5">
      <c r="F50" s="25"/>
    </row>
    <row r="51" spans="1:6" ht="16.5">
      <c r="F51" s="25"/>
    </row>
    <row r="52" spans="1:6" ht="16.5">
      <c r="F52" s="25"/>
    </row>
  </sheetData>
  <mergeCells count="10">
    <mergeCell ref="A40:A42"/>
    <mergeCell ref="A2:F2"/>
    <mergeCell ref="A35:A38"/>
    <mergeCell ref="A5:A7"/>
    <mergeCell ref="A28:A31"/>
    <mergeCell ref="A19:A21"/>
    <mergeCell ref="A11:A14"/>
    <mergeCell ref="A8:A10"/>
    <mergeCell ref="A15:A18"/>
    <mergeCell ref="A24:A27"/>
  </mergeCells>
  <printOptions horizontalCentered="1"/>
  <pageMargins left="0.9055118110236221" right="0.39370078740157483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2024-10-22T08:51:14Z</dcterms:modified>
</cp:coreProperties>
</file>