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8800" windowHeight="136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7" i="1"/>
  <c r="F20"/>
  <c r="D17"/>
  <c r="E12"/>
  <c r="D12"/>
  <c r="G25"/>
  <c r="G15"/>
  <c r="H27"/>
  <c r="E24"/>
  <c r="D24"/>
  <c r="D20"/>
  <c r="D14"/>
  <c r="D8"/>
  <c r="E20"/>
  <c r="F17"/>
  <c r="E17"/>
  <c r="F14"/>
  <c r="E14"/>
  <c r="F8"/>
  <c r="E8"/>
  <c r="E30" s="1"/>
  <c r="F7"/>
  <c r="D30" l="1"/>
  <c r="F12"/>
  <c r="G27" l="1"/>
  <c r="D7" l="1"/>
  <c r="G21"/>
  <c r="H21"/>
  <c r="G22"/>
  <c r="H22"/>
  <c r="G23"/>
  <c r="H23"/>
  <c r="G14"/>
  <c r="H14"/>
  <c r="H15"/>
  <c r="G16"/>
  <c r="H16"/>
  <c r="H6"/>
  <c r="H5"/>
  <c r="G26"/>
  <c r="H20"/>
  <c r="H12"/>
  <c r="G8"/>
  <c r="G29"/>
  <c r="H28"/>
  <c r="H25"/>
  <c r="H24"/>
  <c r="G20"/>
  <c r="H19"/>
  <c r="G19"/>
  <c r="G18"/>
  <c r="G17"/>
  <c r="H13"/>
  <c r="G13"/>
  <c r="G12"/>
  <c r="H11"/>
  <c r="G11"/>
  <c r="H10"/>
  <c r="G10"/>
  <c r="H9"/>
  <c r="G9"/>
  <c r="G6"/>
  <c r="G5"/>
  <c r="G30" l="1"/>
  <c r="G24"/>
  <c r="G28"/>
  <c r="H8"/>
  <c r="G7"/>
  <c r="H7"/>
  <c r="H18" l="1"/>
  <c r="H17" l="1"/>
  <c r="H29"/>
  <c r="H30"/>
  <c r="H31" l="1"/>
</calcChain>
</file>

<file path=xl/sharedStrings.xml><?xml version="1.0" encoding="utf-8"?>
<sst xmlns="http://schemas.openxmlformats.org/spreadsheetml/2006/main" count="56" uniqueCount="56">
  <si>
    <t>Раздел, подраздел</t>
  </si>
  <si>
    <t>Наименование</t>
  </si>
  <si>
    <t>Налоговые и неналоговые доходы</t>
  </si>
  <si>
    <t>Безвозмездные поступления</t>
  </si>
  <si>
    <t>Доходы всего:</t>
  </si>
  <si>
    <t>01 00</t>
  </si>
  <si>
    <t>Общегосударственные вопросы</t>
  </si>
  <si>
    <t>01 04</t>
  </si>
  <si>
    <t>Расходы на обеспечение деятельности органов местного самоуправления</t>
  </si>
  <si>
    <t>01 11</t>
  </si>
  <si>
    <t>Резервные фонды</t>
  </si>
  <si>
    <t>01 13</t>
  </si>
  <si>
    <t>Другие обще -государственные вопросы</t>
  </si>
  <si>
    <t>02 00</t>
  </si>
  <si>
    <t>Национальная оборона</t>
  </si>
  <si>
    <t>02 03</t>
  </si>
  <si>
    <t>Мобилизационная  и вневойсковая подготовка</t>
  </si>
  <si>
    <t xml:space="preserve">04 00 </t>
  </si>
  <si>
    <t>Национальная экономика</t>
  </si>
  <si>
    <t>04 09</t>
  </si>
  <si>
    <t>Дорожное хозяйство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</si>
  <si>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</si>
  <si>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</si>
  <si>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</si>
  <si>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</si>
  <si>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05 02</t>
  </si>
  <si>
    <t>Коммунальное хозяйство</t>
  </si>
  <si>
    <t>05 03</t>
  </si>
  <si>
    <t xml:space="preserve">Иные вопросы в области жилищно-коммунального хозяйства 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</si>
  <si>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</si>
  <si>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</si>
  <si>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</si>
  <si>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</si>
  <si>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</si>
  <si>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</si>
  <si>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11 00</t>
  </si>
  <si>
    <t>Физическая культура и спорт</t>
  </si>
  <si>
    <t>11 02</t>
  </si>
  <si>
    <t>Массовый спорт</t>
  </si>
  <si>
    <t>Расходы всего:</t>
  </si>
  <si>
    <t>03 00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</si>
  <si>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</si>
  <si>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</si>
  <si>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</si>
  <si>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03 14</t>
  </si>
  <si>
    <t>Другие вопросы в области национальной безопасности и правоохранительной деятельности</t>
  </si>
  <si>
    <t>05 01</t>
  </si>
  <si>
    <t>Жилищное хозяйство</t>
  </si>
  <si>
    <t>10 00</t>
  </si>
  <si>
    <t>Социальная политика</t>
  </si>
  <si>
    <t>Оценка ожидаемого исполнения бюджета Белояровского сельсовета                                                                                Топчихинского района Алтайского края за 2024 год.</t>
  </si>
  <si>
    <t>Уточненный план на 2024 год,            тыс. руб.</t>
  </si>
  <si>
    <t xml:space="preserve">Исполнено за 10 мес. 2024 года, тыс.руб. </t>
  </si>
  <si>
    <t>Ожидаемое исполнение за 2024 год, тыс. руб.</t>
  </si>
  <si>
    <t>% выполнения плана за 10 мес. 2024 г</t>
  </si>
  <si>
    <t>% выполнения ожидаемого исполнения плана за 2024 г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</si>
</sst>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/>
    <xf numFmtId="164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H31"/>
  <sheetViews>
    <sheetView tabSelected="1" zoomScale="80" zoomScaleNormal="80" workbookViewId="0">
      <selection activeCell="N6" sqref="N6"/>
    </sheetView>
  </sheetViews>
  <sheetFormatPr defaultRowHeight="15"/>
  <cols>
    <col min="1" max="1" width="7.42578125" customWidth="1"/>
    <col min="3" max="3" width="29.7109375" customWidth="1"/>
    <col min="4" max="4" width="14.28515625" customWidth="1"/>
    <col min="5" max="5" width="15.42578125" customWidth="1"/>
    <col min="6" max="6" width="14.140625" customWidth="1"/>
    <col min="7" max="7" width="14.42578125" customWidth="1"/>
    <col min="8" max="8" width="16.5703125" customWidth="1"/>
  </cols>
  <sheetData>
    <row r="3" spans="2:8" ht="42.75" customHeight="1">
      <c r="B3" s="20" t="s">
        <v>50</v>
      </c>
      <c r="C3" s="20"/>
      <c r="D3" s="20"/>
      <c r="E3" s="20"/>
      <c r="F3" s="20"/>
      <c r="G3" s="20"/>
      <c r="H3" s="20"/>
    </row>
    <row r="4" spans="2:8" ht="96" customHeight="1">
      <c r="B4" s="1" t="s">
        <v>0</v>
      </c>
      <c r="C4" s="1" t="s">
        <v>1</v>
      </c>
      <c r="D4" s="1" t="s">
        <v>51</v>
      </c>
      <c r="E4" s="1" t="s">
        <v>52</v>
      </c>
      <c r="F4" s="1" t="s">
        <v>53</v>
      </c>
      <c r="G4" s="1" t="s">
        <v>54</v>
      </c>
      <c r="H4" s="1" t="s">
        <v>55</v>
      </c>
    </row>
    <row r="5" spans="2:8" ht="41.25" customHeight="1">
      <c r="B5" s="1"/>
      <c r="C5" s="2" t="s">
        <v>2</v>
      </c>
      <c r="D5" s="3">
        <v>1157.9000000000001</v>
      </c>
      <c r="E5" s="3">
        <v>572.72</v>
      </c>
      <c r="F5" s="3">
        <v>1041.48</v>
      </c>
      <c r="G5" s="3">
        <f>E5/D5*100</f>
        <v>49.461956991104586</v>
      </c>
      <c r="H5" s="3">
        <f>F5/D5*100</f>
        <v>89.945591156403822</v>
      </c>
    </row>
    <row r="6" spans="2:8" ht="33" customHeight="1">
      <c r="B6" s="4"/>
      <c r="C6" s="5" t="s">
        <v>3</v>
      </c>
      <c r="D6" s="6">
        <v>3783.24</v>
      </c>
      <c r="E6" s="6">
        <v>3588.89</v>
      </c>
      <c r="F6" s="6">
        <v>3931.76</v>
      </c>
      <c r="G6" s="7">
        <f>E6/D6*100</f>
        <v>94.862868863725268</v>
      </c>
      <c r="H6" s="7">
        <f>F6/D6*100</f>
        <v>103.92573561286093</v>
      </c>
    </row>
    <row r="7" spans="2:8" ht="16.5">
      <c r="B7" s="21" t="s">
        <v>4</v>
      </c>
      <c r="C7" s="22"/>
      <c r="D7" s="8">
        <f>SUM(D5:D6)</f>
        <v>4941.1399999999994</v>
      </c>
      <c r="E7" s="8">
        <f>SUM(E5:E6)</f>
        <v>4161.6099999999997</v>
      </c>
      <c r="F7" s="8">
        <f>SUM(F5:F6)</f>
        <v>4973.24</v>
      </c>
      <c r="G7" s="9">
        <f t="shared" ref="G7:G29" si="0">E7/D7*100</f>
        <v>84.223681174789618</v>
      </c>
      <c r="H7" s="9">
        <f t="shared" ref="H7:H25" si="1">F7/D7*100</f>
        <v>100.64964765216125</v>
      </c>
    </row>
    <row r="8" spans="2:8" ht="39.75" customHeight="1">
      <c r="B8" s="15" t="s">
        <v>5</v>
      </c>
      <c r="C8" s="16" t="s">
        <v>6</v>
      </c>
      <c r="D8" s="17">
        <f>D9+D10+D11</f>
        <v>2319.6999999999998</v>
      </c>
      <c r="E8" s="17">
        <f t="shared" ref="E8:F8" si="2">E9+E10+E11</f>
        <v>1717.9</v>
      </c>
      <c r="F8" s="17">
        <f t="shared" si="2"/>
        <v>2314.6999999999998</v>
      </c>
      <c r="G8" s="18">
        <f t="shared" si="0"/>
        <v>74.056990128033803</v>
      </c>
      <c r="H8" s="18">
        <f t="shared" si="1"/>
        <v>99.78445488640773</v>
      </c>
    </row>
    <row r="9" spans="2:8" ht="51" customHeight="1">
      <c r="B9" s="10" t="s">
        <v>7</v>
      </c>
      <c r="C9" s="11" t="s">
        <v>8</v>
      </c>
      <c r="D9" s="12">
        <v>1208.9000000000001</v>
      </c>
      <c r="E9" s="12">
        <v>963.9</v>
      </c>
      <c r="F9" s="12">
        <v>1208.9000000000001</v>
      </c>
      <c r="G9" s="13">
        <f t="shared" si="0"/>
        <v>79.733642154024309</v>
      </c>
      <c r="H9" s="13">
        <f t="shared" si="1"/>
        <v>100</v>
      </c>
    </row>
    <row r="10" spans="2:8" ht="22.5" customHeight="1">
      <c r="B10" s="10" t="s">
        <v>9</v>
      </c>
      <c r="C10" s="11" t="s">
        <v>10</v>
      </c>
      <c r="D10" s="12">
        <v>5</v>
      </c>
      <c r="E10" s="12">
        <v>0</v>
      </c>
      <c r="F10" s="12">
        <v>0</v>
      </c>
      <c r="G10" s="13">
        <f t="shared" si="0"/>
        <v>0</v>
      </c>
      <c r="H10" s="13">
        <f t="shared" si="1"/>
        <v>0</v>
      </c>
    </row>
    <row r="11" spans="2:8" ht="35.25" customHeight="1">
      <c r="B11" s="10" t="s">
        <v>11</v>
      </c>
      <c r="C11" s="11" t="s">
        <v>12</v>
      </c>
      <c r="D11" s="12">
        <v>1105.8</v>
      </c>
      <c r="E11" s="12">
        <v>754</v>
      </c>
      <c r="F11" s="12">
        <v>1105.8</v>
      </c>
      <c r="G11" s="13">
        <f t="shared" si="0"/>
        <v>68.185928739374219</v>
      </c>
      <c r="H11" s="13">
        <f t="shared" si="1"/>
        <v>100</v>
      </c>
    </row>
    <row r="12" spans="2:8" ht="18" customHeight="1">
      <c r="B12" s="15" t="s">
        <v>13</v>
      </c>
      <c r="C12" s="16" t="s">
        <v>14</v>
      </c>
      <c r="D12" s="17">
        <f>SUM(D13)</f>
        <v>125.8</v>
      </c>
      <c r="E12" s="17">
        <f>SUM(E13)</f>
        <v>85.7</v>
      </c>
      <c r="F12" s="17">
        <f>SUM(F13)</f>
        <v>125.8</v>
      </c>
      <c r="G12" s="18">
        <f t="shared" si="0"/>
        <v>68.124006359300481</v>
      </c>
      <c r="H12" s="18">
        <f t="shared" si="1"/>
        <v>100</v>
      </c>
    </row>
    <row r="13" spans="2:8" ht="37.5" customHeight="1">
      <c r="B13" s="10" t="s">
        <v>15</v>
      </c>
      <c r="C13" s="11" t="s">
        <v>16</v>
      </c>
      <c r="D13" s="12">
        <v>125.8</v>
      </c>
      <c r="E13" s="12">
        <v>85.7</v>
      </c>
      <c r="F13" s="12">
        <v>125.8</v>
      </c>
      <c r="G13" s="13">
        <f t="shared" si="0"/>
        <v>68.124006359300481</v>
      </c>
      <c r="H13" s="13">
        <f t="shared" si="1"/>
        <v>100</v>
      </c>
    </row>
    <row r="14" spans="2:8" ht="69.75" customHeight="1">
      <c r="B14" s="15" t="s">
        <v>40</v>
      </c>
      <c r="C14" s="16" t="s">
        <v>41</v>
      </c>
      <c r="D14" s="17">
        <f>D15+D16</f>
        <v>24.1</v>
      </c>
      <c r="E14" s="17">
        <f t="shared" ref="E14:F14" si="3">E15+E16</f>
        <v>19.600000000000001</v>
      </c>
      <c r="F14" s="17">
        <f t="shared" si="3"/>
        <v>24.1</v>
      </c>
      <c r="G14" s="18">
        <f t="shared" ref="G14:G16" si="4">E14/D14*100</f>
        <v>81.327800829875514</v>
      </c>
      <c r="H14" s="18">
        <f t="shared" ref="H14:H16" si="5">F14/D14*100</f>
        <v>100</v>
      </c>
    </row>
    <row r="15" spans="2:8" ht="102" customHeight="1">
      <c r="B15" s="10" t="s">
        <v>43</v>
      </c>
      <c r="C15" s="11" t="s">
        <v>42</v>
      </c>
      <c r="D15" s="12">
        <v>22.6</v>
      </c>
      <c r="E15" s="12">
        <v>18.100000000000001</v>
      </c>
      <c r="F15" s="12">
        <v>22.6</v>
      </c>
      <c r="G15" s="13">
        <f t="shared" si="4"/>
        <v>80.088495575221245</v>
      </c>
      <c r="H15" s="13">
        <f t="shared" si="5"/>
        <v>100</v>
      </c>
    </row>
    <row r="16" spans="2:8" ht="82.5" customHeight="1">
      <c r="B16" s="10" t="s">
        <v>44</v>
      </c>
      <c r="C16" s="11" t="s">
        <v>45</v>
      </c>
      <c r="D16" s="12">
        <v>1.5</v>
      </c>
      <c r="E16" s="12">
        <v>1.5</v>
      </c>
      <c r="F16" s="12">
        <v>1.5</v>
      </c>
      <c r="G16" s="13">
        <f t="shared" si="4"/>
        <v>100</v>
      </c>
      <c r="H16" s="13">
        <f t="shared" si="5"/>
        <v>100</v>
      </c>
    </row>
    <row r="17" spans="2:8" ht="34.5" customHeight="1">
      <c r="B17" s="15" t="s">
        <v>17</v>
      </c>
      <c r="C17" s="16" t="s">
        <v>18</v>
      </c>
      <c r="D17" s="17">
        <f>D18+D19</f>
        <v>148.69999999999999</v>
      </c>
      <c r="E17" s="17">
        <f t="shared" ref="E17:F17" si="6">E18+E19</f>
        <v>115.7</v>
      </c>
      <c r="F17" s="17">
        <f t="shared" si="6"/>
        <v>148.69999999999999</v>
      </c>
      <c r="G17" s="18">
        <f t="shared" si="0"/>
        <v>77.807666442501684</v>
      </c>
      <c r="H17" s="18">
        <f t="shared" si="1"/>
        <v>100</v>
      </c>
    </row>
    <row r="18" spans="2:8" ht="20.25" customHeight="1">
      <c r="B18" s="10" t="s">
        <v>19</v>
      </c>
      <c r="C18" s="11" t="s">
        <v>20</v>
      </c>
      <c r="D18" s="12">
        <v>100</v>
      </c>
      <c r="E18" s="12">
        <v>70</v>
      </c>
      <c r="F18" s="12">
        <v>100</v>
      </c>
      <c r="G18" s="13">
        <f t="shared" si="0"/>
        <v>70</v>
      </c>
      <c r="H18" s="13">
        <f t="shared" si="1"/>
        <v>100</v>
      </c>
    </row>
    <row r="19" spans="2:8" ht="36" customHeight="1">
      <c r="B19" s="10" t="s">
        <v>21</v>
      </c>
      <c r="C19" s="11" t="s">
        <v>22</v>
      </c>
      <c r="D19" s="12">
        <v>48.7</v>
      </c>
      <c r="E19" s="12">
        <v>45.7</v>
      </c>
      <c r="F19" s="12">
        <v>48.7</v>
      </c>
      <c r="G19" s="13">
        <f t="shared" si="0"/>
        <v>93.839835728952764</v>
      </c>
      <c r="H19" s="13">
        <f t="shared" si="1"/>
        <v>100</v>
      </c>
    </row>
    <row r="20" spans="2:8" ht="48.75" customHeight="1">
      <c r="B20" s="15" t="s">
        <v>23</v>
      </c>
      <c r="C20" s="16" t="s">
        <v>24</v>
      </c>
      <c r="D20" s="17">
        <f>D21+D22+D23</f>
        <v>2571.6999999999998</v>
      </c>
      <c r="E20" s="17">
        <f t="shared" ref="E20:F20" si="7">E21+E22+E23</f>
        <v>2531.4</v>
      </c>
      <c r="F20" s="17">
        <f>F21+F22+F23</f>
        <v>4.4000000000000004</v>
      </c>
      <c r="G20" s="18">
        <f t="shared" si="0"/>
        <v>98.432943189330018</v>
      </c>
      <c r="H20" s="18">
        <f>F20/D20*100</f>
        <v>0.17109305128903063</v>
      </c>
    </row>
    <row r="21" spans="2:8" ht="24" customHeight="1">
      <c r="B21" s="10" t="s">
        <v>46</v>
      </c>
      <c r="C21" s="11" t="s">
        <v>47</v>
      </c>
      <c r="D21" s="12">
        <v>1.5</v>
      </c>
      <c r="E21" s="12">
        <v>1.5</v>
      </c>
      <c r="F21" s="12">
        <v>1.5</v>
      </c>
      <c r="G21" s="13">
        <f t="shared" ref="G21:G23" si="8">E21/D21*100</f>
        <v>100</v>
      </c>
      <c r="H21" s="13">
        <f t="shared" ref="H21:H23" si="9">F21/D21*100</f>
        <v>100</v>
      </c>
    </row>
    <row r="22" spans="2:8" ht="19.5" customHeight="1">
      <c r="B22" s="10" t="s">
        <v>25</v>
      </c>
      <c r="C22" s="11" t="s">
        <v>26</v>
      </c>
      <c r="D22" s="12">
        <v>1.5</v>
      </c>
      <c r="E22" s="12">
        <v>1.5</v>
      </c>
      <c r="F22" s="12">
        <v>1.5</v>
      </c>
      <c r="G22" s="13">
        <f t="shared" si="8"/>
        <v>100</v>
      </c>
      <c r="H22" s="13">
        <f t="shared" si="9"/>
        <v>100</v>
      </c>
    </row>
    <row r="23" spans="2:8" ht="51.75" customHeight="1">
      <c r="B23" s="10" t="s">
        <v>27</v>
      </c>
      <c r="C23" s="11" t="s">
        <v>28</v>
      </c>
      <c r="D23" s="12">
        <v>2568.6999999999998</v>
      </c>
      <c r="E23" s="12">
        <v>2528.4</v>
      </c>
      <c r="F23" s="12">
        <v>1.4</v>
      </c>
      <c r="G23" s="13">
        <f t="shared" si="8"/>
        <v>98.431113014365252</v>
      </c>
      <c r="H23" s="13">
        <f t="shared" si="9"/>
        <v>5.4502277416592054E-2</v>
      </c>
    </row>
    <row r="24" spans="2:8" ht="34.5" customHeight="1">
      <c r="B24" s="15" t="s">
        <v>29</v>
      </c>
      <c r="C24" s="16" t="s">
        <v>30</v>
      </c>
      <c r="D24" s="19">
        <f>D25+D26</f>
        <v>141.5</v>
      </c>
      <c r="E24" s="19">
        <f t="shared" ref="E24:F24" si="10">E25+E26</f>
        <v>133.5</v>
      </c>
      <c r="F24" s="12">
        <v>1.4</v>
      </c>
      <c r="G24" s="18">
        <f t="shared" si="0"/>
        <v>94.346289752650179</v>
      </c>
      <c r="H24" s="18">
        <f t="shared" si="1"/>
        <v>0.98939929328621912</v>
      </c>
    </row>
    <row r="25" spans="2:8" ht="16.5">
      <c r="B25" s="10" t="s">
        <v>31</v>
      </c>
      <c r="C25" s="11" t="s">
        <v>32</v>
      </c>
      <c r="D25" s="14">
        <v>133.5</v>
      </c>
      <c r="E25" s="14">
        <v>133.5</v>
      </c>
      <c r="F25" s="12">
        <v>1.4</v>
      </c>
      <c r="G25" s="13">
        <f t="shared" si="0"/>
        <v>100</v>
      </c>
      <c r="H25" s="13">
        <f t="shared" si="1"/>
        <v>1.0486891385767789</v>
      </c>
    </row>
    <row r="26" spans="2:8" ht="32.25" customHeight="1">
      <c r="B26" s="10" t="s">
        <v>33</v>
      </c>
      <c r="C26" s="11" t="s">
        <v>34</v>
      </c>
      <c r="D26" s="14">
        <v>8</v>
      </c>
      <c r="E26" s="12">
        <v>0</v>
      </c>
      <c r="F26" s="12">
        <v>1.4</v>
      </c>
      <c r="G26" s="13">
        <f>E26/D26*100</f>
        <v>0</v>
      </c>
      <c r="H26" s="13">
        <v>118</v>
      </c>
    </row>
    <row r="27" spans="2:8" ht="32.25" customHeight="1">
      <c r="B27" s="15" t="s">
        <v>48</v>
      </c>
      <c r="C27" s="16" t="s">
        <v>49</v>
      </c>
      <c r="D27" s="19">
        <v>20</v>
      </c>
      <c r="E27" s="17">
        <v>14.8</v>
      </c>
      <c r="F27" s="12">
        <v>20</v>
      </c>
      <c r="G27" s="18">
        <f>E27/D27*100</f>
        <v>74</v>
      </c>
      <c r="H27" s="18">
        <f>F25/D25*100</f>
        <v>1.0486891385767789</v>
      </c>
    </row>
    <row r="28" spans="2:8" ht="31.5" customHeight="1">
      <c r="B28" s="15" t="s">
        <v>35</v>
      </c>
      <c r="C28" s="16" t="s">
        <v>36</v>
      </c>
      <c r="D28" s="19">
        <v>10</v>
      </c>
      <c r="E28" s="19">
        <v>5</v>
      </c>
      <c r="F28" s="12">
        <v>1.4</v>
      </c>
      <c r="G28" s="18">
        <f t="shared" si="0"/>
        <v>50</v>
      </c>
      <c r="H28" s="18">
        <f>F26/D26*100</f>
        <v>17.5</v>
      </c>
    </row>
    <row r="29" spans="2:8" ht="18.75" customHeight="1">
      <c r="B29" s="10" t="s">
        <v>37</v>
      </c>
      <c r="C29" s="11" t="s">
        <v>38</v>
      </c>
      <c r="D29" s="14">
        <v>10</v>
      </c>
      <c r="E29" s="14">
        <v>0</v>
      </c>
      <c r="F29" s="12">
        <v>1.4</v>
      </c>
      <c r="G29" s="13">
        <f t="shared" si="0"/>
        <v>0</v>
      </c>
      <c r="H29" s="13">
        <f>F28/D28*100</f>
        <v>13.999999999999998</v>
      </c>
    </row>
    <row r="30" spans="2:8" ht="16.5">
      <c r="B30" s="21" t="s">
        <v>39</v>
      </c>
      <c r="C30" s="22"/>
      <c r="D30" s="8">
        <f>D8+D12+D14+D17+D20+D24+D27+D28</f>
        <v>5361.5</v>
      </c>
      <c r="E30" s="8">
        <f t="shared" ref="E30:F30" si="11">E8+E12+E20+E24+E28+E17+E14+E27</f>
        <v>4623.6000000000004</v>
      </c>
      <c r="F30" s="12">
        <v>1.4</v>
      </c>
      <c r="G30" s="9">
        <f>E30/D30*100</f>
        <v>86.237060524107065</v>
      </c>
      <c r="H30" s="13">
        <f>F29/D29*100</f>
        <v>13.999999999999998</v>
      </c>
    </row>
    <row r="31" spans="2:8" ht="16.5">
      <c r="H31" s="9">
        <f>F30/D30*100</f>
        <v>2.6112095495663526E-2</v>
      </c>
    </row>
  </sheetData>
  <mergeCells count="3">
    <mergeCell ref="B3:H3"/>
    <mergeCell ref="B7:C7"/>
    <mergeCell ref="B30:C30"/>
  </mergeCells>
  <pageMargins left="0.70866141732283472" right="0.70866141732283472" top="0.74803149606299213" bottom="0.74803149606299213" header="0.31496062992125984" footer="0.31496062992125984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2024-11-14T02:29:20Z</dcterms:modified>
</cp:coreProperties>
</file>