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05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24" i="1" l="1"/>
  <c r="F13" i="1"/>
  <c r="H9" i="1"/>
  <c r="G9" i="1"/>
  <c r="F8" i="1" l="1"/>
  <c r="D25" i="1"/>
  <c r="H22" i="1"/>
  <c r="E13" i="1" l="1"/>
  <c r="D13" i="1"/>
  <c r="E30" i="1" l="1"/>
  <c r="D30" i="1"/>
  <c r="H29" i="1"/>
  <c r="H28" i="1"/>
  <c r="G29" i="1"/>
  <c r="F28" i="1"/>
  <c r="E28" i="1"/>
  <c r="G28" i="1" s="1"/>
  <c r="D28" i="1"/>
  <c r="F25" i="1"/>
  <c r="E25" i="1"/>
  <c r="F21" i="1"/>
  <c r="E21" i="1"/>
  <c r="D21" i="1"/>
  <c r="F18" i="1"/>
  <c r="E18" i="1"/>
  <c r="D18" i="1"/>
  <c r="F15" i="1"/>
  <c r="E15" i="1"/>
  <c r="D15" i="1"/>
  <c r="D8" i="1"/>
  <c r="E8" i="1"/>
  <c r="E32" i="1" l="1"/>
  <c r="D32" i="1"/>
  <c r="F32" i="1"/>
  <c r="D7" i="1"/>
  <c r="G22" i="1"/>
  <c r="G23" i="1"/>
  <c r="H23" i="1"/>
  <c r="H24" i="1"/>
  <c r="G15" i="1"/>
  <c r="H15" i="1"/>
  <c r="G16" i="1"/>
  <c r="H16" i="1"/>
  <c r="G17" i="1"/>
  <c r="H17" i="1"/>
  <c r="H6" i="1"/>
  <c r="H5" i="1"/>
  <c r="G27" i="1"/>
  <c r="H21" i="1"/>
  <c r="H13" i="1"/>
  <c r="G8" i="1"/>
  <c r="E7" i="1"/>
  <c r="G31" i="1"/>
  <c r="H27" i="1"/>
  <c r="H26" i="1"/>
  <c r="G26" i="1"/>
  <c r="H25" i="1"/>
  <c r="G21" i="1"/>
  <c r="H20" i="1"/>
  <c r="G20" i="1"/>
  <c r="G19" i="1"/>
  <c r="G18" i="1"/>
  <c r="H14" i="1"/>
  <c r="G14" i="1"/>
  <c r="G13" i="1"/>
  <c r="H12" i="1"/>
  <c r="G12" i="1"/>
  <c r="H11" i="1"/>
  <c r="G11" i="1"/>
  <c r="F7" i="1"/>
  <c r="G6" i="1"/>
  <c r="G5" i="1"/>
  <c r="G32" i="1" l="1"/>
  <c r="G25" i="1"/>
  <c r="G30" i="1"/>
  <c r="H8" i="1"/>
  <c r="G7" i="1"/>
  <c r="H7" i="1"/>
  <c r="H19" i="1" l="1"/>
  <c r="H18" i="1" l="1"/>
  <c r="H30" i="1"/>
  <c r="H31" i="1"/>
  <c r="H32" i="1" l="1"/>
</calcChain>
</file>

<file path=xl/sharedStrings.xml><?xml version="1.0" encoding="utf-8"?>
<sst xmlns="http://schemas.openxmlformats.org/spreadsheetml/2006/main" count="60" uniqueCount="60">
  <si>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</si>
  <si>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</si>
  <si>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</si>
  <si>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</si>
  <si>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всего: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</si>
  <si>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</si>
  <si>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</si>
  <si>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</si>
  <si>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</si>
  <si>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01 11</t>
  </si>
  <si>
    <t>Резервные фонды</t>
  </si>
  <si>
    <t>01 13</t>
  </si>
  <si>
    <t>Другие обще -государственные вопросы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</si>
  <si>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</si>
  <si>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</si>
  <si>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</si>
  <si>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</si>
  <si>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</si>
  <si>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</si>
  <si>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</si>
  <si>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</si>
  <si>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</si>
  <si>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</si>
  <si>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</si>
  <si>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</si>
  <si>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</si>
  <si>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</si>
  <si>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</si>
  <si>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</si>
  <si>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</si>
  <si>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</si>
  <si>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</si>
  <si>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</si>
  <si>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</si>
  <si>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</si>
  <si>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11 00</t>
  </si>
  <si>
    <t>Физическая культура и спорт</t>
  </si>
  <si>
    <t>11 02</t>
  </si>
  <si>
    <t>Массовый спорт</t>
  </si>
  <si>
    <t>Расходы всего:</t>
  </si>
  <si>
    <t>Обеспечение проведения выборов и референдумов</t>
  </si>
  <si>
    <t>03 00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</si>
  <si>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</si>
  <si>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</si>
  <si>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</si>
  <si>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03 14</t>
  </si>
  <si>
    <t>Другие вопросы в области национальной безопасности и правоохранительной деятельности</t>
  </si>
  <si>
    <t>05 01</t>
  </si>
  <si>
    <t>Жилищное хозяйство</t>
  </si>
  <si>
    <t>01 07</t>
  </si>
  <si>
    <t>10 00</t>
  </si>
  <si>
    <t>СОЦИАЛЬНАЯ ПОЛИТИКА</t>
  </si>
  <si>
    <t>10 01</t>
  </si>
  <si>
    <t>Пенсионное обеспечение</t>
  </si>
  <si>
    <t>Оценка ожидаемого исполнения бюджета Чистюньского сельсовета                                                                                Топчихинского района Алтайского края за 2024 год.</t>
  </si>
  <si>
    <t>Уточненный план на 2024 год,            тыс. руб.</t>
  </si>
  <si>
    <t xml:space="preserve">Исполнено за 10 мес. 2024 года, тыс.руб. </t>
  </si>
  <si>
    <t>Ожидаемое исполнение за 2024 год, тыс. руб.</t>
  </si>
  <si>
    <t>% выполнения плана за 10 мес. 2024 г</t>
  </si>
  <si>
    <t>% выполнения ожидаемого исполнения плана за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</si>
</sst>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32"/>
  <sheetViews>
    <sheetView tabSelected="1" topLeftCell="A4" zoomScale="80" zoomScaleNormal="80" workbookViewId="0">
      <selection activeCell="D15" sqref="D15"/>
    </sheetView>
  </sheetViews>
  <sheetFormatPr defaultRowHeight="15" x14ac:dyDescent="0.25"/>
  <cols>
    <col min="1" max="1" width="7.42578125" customWidth="1"/>
    <col min="3" max="3" width="29.7109375" customWidth="1"/>
    <col min="4" max="4" width="14.28515625" customWidth="1"/>
    <col min="5" max="5" width="15.42578125" customWidth="1"/>
    <col min="6" max="6" width="14.140625" customWidth="1"/>
    <col min="7" max="7" width="16.42578125" customWidth="1"/>
    <col min="8" max="8" width="16.5703125" customWidth="1"/>
  </cols>
  <sheetData>
    <row r="3" spans="2:8" ht="42.75" customHeight="1" x14ac:dyDescent="0.25">
      <c r="B3" s="15" t="s">
        <v>54</v>
      </c>
      <c r="C3" s="15"/>
      <c r="D3" s="15"/>
      <c r="E3" s="15"/>
      <c r="F3" s="15"/>
      <c r="G3" s="15"/>
      <c r="H3" s="15"/>
    </row>
    <row r="4" spans="2:8" ht="96" customHeight="1" x14ac:dyDescent="0.25">
      <c r="B4" s="1" t="s">
        <v>0</v>
      </c>
      <c r="C4" s="1" t="s">
        <v>1</v>
      </c>
      <c r="D4" s="1" t="s">
        <v>55</v>
      </c>
      <c r="E4" s="1" t="s">
        <v>56</v>
      </c>
      <c r="F4" s="1" t="s">
        <v>57</v>
      </c>
      <c r="G4" s="1" t="s">
        <v>58</v>
      </c>
      <c r="H4" s="1" t="s">
        <v>59</v>
      </c>
    </row>
    <row r="5" spans="2:8" ht="41.25" customHeight="1" x14ac:dyDescent="0.25">
      <c r="B5" s="1"/>
      <c r="C5" s="2" t="s">
        <v>2</v>
      </c>
      <c r="D5" s="3">
        <v>1277.2</v>
      </c>
      <c r="E5" s="3">
        <v>607.70000000000005</v>
      </c>
      <c r="F5" s="3">
        <v>1222.23</v>
      </c>
      <c r="G5" s="3">
        <f>E5/D5*100</f>
        <v>47.580645161290327</v>
      </c>
      <c r="H5" s="3">
        <f>F5/D5*100</f>
        <v>95.696053867835886</v>
      </c>
    </row>
    <row r="6" spans="2:8" ht="33" customHeight="1" x14ac:dyDescent="0.25">
      <c r="B6" s="4"/>
      <c r="C6" s="5" t="s">
        <v>3</v>
      </c>
      <c r="D6" s="6">
        <v>2806.9</v>
      </c>
      <c r="E6" s="6">
        <v>2731.2</v>
      </c>
      <c r="F6" s="6">
        <v>2970.4</v>
      </c>
      <c r="G6" s="7">
        <f>E6/D6*100</f>
        <v>97.303074566247446</v>
      </c>
      <c r="H6" s="7">
        <f>F6/D6*100</f>
        <v>105.82493141900318</v>
      </c>
    </row>
    <row r="7" spans="2:8" ht="16.5" x14ac:dyDescent="0.25">
      <c r="B7" s="16" t="s">
        <v>4</v>
      </c>
      <c r="C7" s="17"/>
      <c r="D7" s="8">
        <f>SUM(D5:D6)</f>
        <v>4084.1000000000004</v>
      </c>
      <c r="E7" s="8">
        <f>SUM(E5:E6)</f>
        <v>3338.8999999999996</v>
      </c>
      <c r="F7" s="8">
        <f>SUM(F5:F6)</f>
        <v>4192.63</v>
      </c>
      <c r="G7" s="9">
        <f t="shared" ref="G7:G31" si="0">E7/D7*100</f>
        <v>81.753629930706879</v>
      </c>
      <c r="H7" s="9">
        <f t="shared" ref="H7:H32" si="1">F7/D7*100</f>
        <v>102.65737861462745</v>
      </c>
    </row>
    <row r="8" spans="2:8" ht="39.75" customHeight="1" x14ac:dyDescent="0.25">
      <c r="B8" s="10" t="s">
        <v>5</v>
      </c>
      <c r="C8" s="11" t="s">
        <v>6</v>
      </c>
      <c r="D8" s="12">
        <f>D9+D10+D11+D12</f>
        <v>2847</v>
      </c>
      <c r="E8" s="12">
        <f t="shared" ref="E8" si="2">E9+E10+E11+E12</f>
        <v>2271.6999999999998</v>
      </c>
      <c r="F8" s="12">
        <f>F9+F10+F11+F12</f>
        <v>2826</v>
      </c>
      <c r="G8" s="13">
        <f t="shared" si="0"/>
        <v>79.792764313312247</v>
      </c>
      <c r="H8" s="13">
        <f t="shared" si="1"/>
        <v>99.262381454162281</v>
      </c>
    </row>
    <row r="9" spans="2:8" ht="51" customHeight="1" x14ac:dyDescent="0.25">
      <c r="B9" s="10" t="s">
        <v>7</v>
      </c>
      <c r="C9" s="11" t="s">
        <v>8</v>
      </c>
      <c r="D9" s="12">
        <v>1859.8</v>
      </c>
      <c r="E9" s="12">
        <v>1578.5</v>
      </c>
      <c r="F9" s="12">
        <v>1855</v>
      </c>
      <c r="G9" s="13">
        <f>E9/D9*100</f>
        <v>84.874717711581894</v>
      </c>
      <c r="H9" s="13">
        <f>F9/D9*100</f>
        <v>99.741907732014198</v>
      </c>
    </row>
    <row r="10" spans="2:8" ht="35.25" customHeight="1" x14ac:dyDescent="0.25">
      <c r="B10" s="10" t="s">
        <v>49</v>
      </c>
      <c r="C10" s="11" t="s">
        <v>40</v>
      </c>
      <c r="D10" s="12">
        <v>0</v>
      </c>
      <c r="E10" s="12">
        <v>0</v>
      </c>
      <c r="F10" s="12">
        <v>0</v>
      </c>
      <c r="G10" s="13">
        <v>0</v>
      </c>
      <c r="H10" s="13">
        <v>0</v>
      </c>
    </row>
    <row r="11" spans="2:8" ht="22.5" customHeight="1" x14ac:dyDescent="0.25">
      <c r="B11" s="10" t="s">
        <v>9</v>
      </c>
      <c r="C11" s="11" t="s">
        <v>10</v>
      </c>
      <c r="D11" s="12">
        <v>15</v>
      </c>
      <c r="E11" s="12">
        <v>0</v>
      </c>
      <c r="F11" s="12">
        <v>0</v>
      </c>
      <c r="G11" s="13">
        <f t="shared" si="0"/>
        <v>0</v>
      </c>
      <c r="H11" s="13">
        <f t="shared" si="1"/>
        <v>0</v>
      </c>
    </row>
    <row r="12" spans="2:8" ht="35.25" customHeight="1" x14ac:dyDescent="0.25">
      <c r="B12" s="10" t="s">
        <v>11</v>
      </c>
      <c r="C12" s="11" t="s">
        <v>12</v>
      </c>
      <c r="D12" s="12">
        <v>972.2</v>
      </c>
      <c r="E12" s="12">
        <v>693.2</v>
      </c>
      <c r="F12" s="12">
        <v>971</v>
      </c>
      <c r="G12" s="13">
        <f t="shared" si="0"/>
        <v>71.302201193170134</v>
      </c>
      <c r="H12" s="13">
        <f t="shared" si="1"/>
        <v>99.876568607282451</v>
      </c>
    </row>
    <row r="13" spans="2:8" ht="18" customHeight="1" x14ac:dyDescent="0.25">
      <c r="B13" s="10" t="s">
        <v>13</v>
      </c>
      <c r="C13" s="11" t="s">
        <v>14</v>
      </c>
      <c r="D13" s="12">
        <f>D14</f>
        <v>172.9</v>
      </c>
      <c r="E13" s="12">
        <f t="shared" ref="E13:F13" si="3">E14</f>
        <v>112</v>
      </c>
      <c r="F13" s="12">
        <f t="shared" si="3"/>
        <v>172.9</v>
      </c>
      <c r="G13" s="13">
        <f t="shared" si="0"/>
        <v>64.777327935222672</v>
      </c>
      <c r="H13" s="13">
        <f t="shared" si="1"/>
        <v>100</v>
      </c>
    </row>
    <row r="14" spans="2:8" ht="37.5" customHeight="1" x14ac:dyDescent="0.25">
      <c r="B14" s="10" t="s">
        <v>15</v>
      </c>
      <c r="C14" s="11" t="s">
        <v>16</v>
      </c>
      <c r="D14" s="12">
        <v>172.9</v>
      </c>
      <c r="E14" s="12">
        <v>112</v>
      </c>
      <c r="F14" s="12">
        <v>172.9</v>
      </c>
      <c r="G14" s="13">
        <f t="shared" si="0"/>
        <v>64.777327935222672</v>
      </c>
      <c r="H14" s="13">
        <f t="shared" si="1"/>
        <v>100</v>
      </c>
    </row>
    <row r="15" spans="2:8" ht="69.75" customHeight="1" x14ac:dyDescent="0.25">
      <c r="B15" s="10" t="s">
        <v>41</v>
      </c>
      <c r="C15" s="11" t="s">
        <v>42</v>
      </c>
      <c r="D15" s="12">
        <f>D16+D17</f>
        <v>58.699999999999996</v>
      </c>
      <c r="E15" s="12">
        <f t="shared" ref="E15:F15" si="4">E16+E17</f>
        <v>38.6</v>
      </c>
      <c r="F15" s="12">
        <f t="shared" si="4"/>
        <v>57.4</v>
      </c>
      <c r="G15" s="13">
        <f t="shared" ref="G15:G17" si="5">E15/D15*100</f>
        <v>65.758091993185701</v>
      </c>
      <c r="H15" s="13">
        <f t="shared" ref="H15:H17" si="6">F15/D15*100</f>
        <v>97.785349233390122</v>
      </c>
    </row>
    <row r="16" spans="2:8" ht="102" customHeight="1" x14ac:dyDescent="0.25">
      <c r="B16" s="10" t="s">
        <v>44</v>
      </c>
      <c r="C16" s="11" t="s">
        <v>43</v>
      </c>
      <c r="D16" s="12">
        <v>56.3</v>
      </c>
      <c r="E16" s="12">
        <v>36.200000000000003</v>
      </c>
      <c r="F16" s="12">
        <v>55</v>
      </c>
      <c r="G16" s="13">
        <f t="shared" si="5"/>
        <v>64.298401420959152</v>
      </c>
      <c r="H16" s="13">
        <f t="shared" si="6"/>
        <v>97.690941385435167</v>
      </c>
    </row>
    <row r="17" spans="2:8" ht="82.5" customHeight="1" x14ac:dyDescent="0.25">
      <c r="B17" s="10" t="s">
        <v>45</v>
      </c>
      <c r="C17" s="11" t="s">
        <v>46</v>
      </c>
      <c r="D17" s="12">
        <v>2.4</v>
      </c>
      <c r="E17" s="12">
        <v>2.4</v>
      </c>
      <c r="F17" s="12">
        <v>2.4</v>
      </c>
      <c r="G17" s="13">
        <f t="shared" si="5"/>
        <v>100</v>
      </c>
      <c r="H17" s="13">
        <f t="shared" si="6"/>
        <v>100</v>
      </c>
    </row>
    <row r="18" spans="2:8" ht="22.5" customHeight="1" x14ac:dyDescent="0.25">
      <c r="B18" s="10" t="s">
        <v>17</v>
      </c>
      <c r="C18" s="11" t="s">
        <v>18</v>
      </c>
      <c r="D18" s="12">
        <f>D19+D20</f>
        <v>277.3</v>
      </c>
      <c r="E18" s="12">
        <f t="shared" ref="E18:F18" si="7">E19+E20</f>
        <v>209.6</v>
      </c>
      <c r="F18" s="12">
        <f t="shared" si="7"/>
        <v>275</v>
      </c>
      <c r="G18" s="13">
        <f t="shared" si="0"/>
        <v>75.586007933645874</v>
      </c>
      <c r="H18" s="13">
        <f t="shared" si="1"/>
        <v>99.170573386224305</v>
      </c>
    </row>
    <row r="19" spans="2:8" ht="20.25" customHeight="1" x14ac:dyDescent="0.25">
      <c r="B19" s="10" t="s">
        <v>19</v>
      </c>
      <c r="C19" s="11" t="s">
        <v>20</v>
      </c>
      <c r="D19" s="12">
        <v>236</v>
      </c>
      <c r="E19" s="12">
        <v>186.7</v>
      </c>
      <c r="F19" s="12">
        <v>236</v>
      </c>
      <c r="G19" s="13">
        <f t="shared" si="0"/>
        <v>79.110169491525411</v>
      </c>
      <c r="H19" s="13">
        <f t="shared" si="1"/>
        <v>100</v>
      </c>
    </row>
    <row r="20" spans="2:8" ht="36" customHeight="1" x14ac:dyDescent="0.25">
      <c r="B20" s="10" t="s">
        <v>21</v>
      </c>
      <c r="C20" s="11" t="s">
        <v>22</v>
      </c>
      <c r="D20" s="12">
        <v>41.3</v>
      </c>
      <c r="E20" s="12">
        <v>22.9</v>
      </c>
      <c r="F20" s="12">
        <v>39</v>
      </c>
      <c r="G20" s="13">
        <f t="shared" si="0"/>
        <v>55.447941888619859</v>
      </c>
      <c r="H20" s="13">
        <f t="shared" si="1"/>
        <v>94.430992736077485</v>
      </c>
    </row>
    <row r="21" spans="2:8" ht="39" customHeight="1" x14ac:dyDescent="0.25">
      <c r="B21" s="10" t="s">
        <v>23</v>
      </c>
      <c r="C21" s="11" t="s">
        <v>24</v>
      </c>
      <c r="D21" s="12">
        <f>D22+D23+D24</f>
        <v>456</v>
      </c>
      <c r="E21" s="12">
        <f t="shared" ref="E21:F21" si="8">E22+E23+E24</f>
        <v>367</v>
      </c>
      <c r="F21" s="12">
        <f t="shared" si="8"/>
        <v>436</v>
      </c>
      <c r="G21" s="13">
        <f t="shared" si="0"/>
        <v>80.482456140350877</v>
      </c>
      <c r="H21" s="13">
        <f>F21/D21*100</f>
        <v>95.614035087719301</v>
      </c>
    </row>
    <row r="22" spans="2:8" ht="24" customHeight="1" x14ac:dyDescent="0.25">
      <c r="B22" s="10" t="s">
        <v>47</v>
      </c>
      <c r="C22" s="11" t="s">
        <v>48</v>
      </c>
      <c r="D22" s="12">
        <v>2.4</v>
      </c>
      <c r="E22" s="12">
        <v>2.4</v>
      </c>
      <c r="F22" s="12">
        <v>2.4</v>
      </c>
      <c r="G22" s="13">
        <f t="shared" ref="G22:G23" si="9">E22/D22*100</f>
        <v>100</v>
      </c>
      <c r="H22" s="13">
        <f>F22/D22*100</f>
        <v>100</v>
      </c>
    </row>
    <row r="23" spans="2:8" ht="19.5" customHeight="1" x14ac:dyDescent="0.25">
      <c r="B23" s="10" t="s">
        <v>25</v>
      </c>
      <c r="C23" s="11" t="s">
        <v>26</v>
      </c>
      <c r="D23" s="12">
        <v>4.3</v>
      </c>
      <c r="E23" s="12">
        <v>2.4</v>
      </c>
      <c r="F23" s="12">
        <v>4.3</v>
      </c>
      <c r="G23" s="13">
        <f t="shared" si="9"/>
        <v>55.813953488372093</v>
      </c>
      <c r="H23" s="13">
        <f t="shared" ref="H23:H24" si="10">F23/D23*100</f>
        <v>100</v>
      </c>
    </row>
    <row r="24" spans="2:8" ht="51.75" customHeight="1" x14ac:dyDescent="0.25">
      <c r="B24" s="10" t="s">
        <v>27</v>
      </c>
      <c r="C24" s="11" t="s">
        <v>28</v>
      </c>
      <c r="D24" s="12">
        <v>449.3</v>
      </c>
      <c r="E24" s="12">
        <v>362.2</v>
      </c>
      <c r="F24" s="12">
        <v>429.3</v>
      </c>
      <c r="G24" s="13">
        <f>E24/D24*100</f>
        <v>80.614288893834853</v>
      </c>
      <c r="H24" s="13">
        <f t="shared" si="10"/>
        <v>95.548631204095258</v>
      </c>
    </row>
    <row r="25" spans="2:8" ht="21" customHeight="1" x14ac:dyDescent="0.25">
      <c r="B25" s="10" t="s">
        <v>29</v>
      </c>
      <c r="C25" s="11" t="s">
        <v>30</v>
      </c>
      <c r="D25" s="14">
        <f>D26+D27</f>
        <v>229.4</v>
      </c>
      <c r="E25" s="14">
        <f t="shared" ref="E25:F25" si="11">E26+E27</f>
        <v>228.3</v>
      </c>
      <c r="F25" s="14">
        <f t="shared" si="11"/>
        <v>229.4</v>
      </c>
      <c r="G25" s="13">
        <f t="shared" si="0"/>
        <v>99.520488230165654</v>
      </c>
      <c r="H25" s="13">
        <f t="shared" si="1"/>
        <v>100</v>
      </c>
    </row>
    <row r="26" spans="2:8" ht="16.5" x14ac:dyDescent="0.25">
      <c r="B26" s="10" t="s">
        <v>31</v>
      </c>
      <c r="C26" s="11" t="s">
        <v>32</v>
      </c>
      <c r="D26" s="14">
        <v>210.4</v>
      </c>
      <c r="E26" s="14">
        <v>210.4</v>
      </c>
      <c r="F26" s="14">
        <v>210.4</v>
      </c>
      <c r="G26" s="13">
        <f t="shared" si="0"/>
        <v>100</v>
      </c>
      <c r="H26" s="13">
        <f t="shared" si="1"/>
        <v>100</v>
      </c>
    </row>
    <row r="27" spans="2:8" ht="32.25" customHeight="1" x14ac:dyDescent="0.25">
      <c r="B27" s="10" t="s">
        <v>33</v>
      </c>
      <c r="C27" s="11" t="s">
        <v>34</v>
      </c>
      <c r="D27" s="14">
        <v>19</v>
      </c>
      <c r="E27" s="12">
        <v>17.899999999999999</v>
      </c>
      <c r="F27" s="12">
        <v>19</v>
      </c>
      <c r="G27" s="13">
        <f>E27/D27*100</f>
        <v>94.210526315789465</v>
      </c>
      <c r="H27" s="13">
        <f t="shared" si="1"/>
        <v>100</v>
      </c>
    </row>
    <row r="28" spans="2:8" ht="32.25" customHeight="1" x14ac:dyDescent="0.25">
      <c r="B28" s="10" t="s">
        <v>50</v>
      </c>
      <c r="C28" s="11" t="s">
        <v>51</v>
      </c>
      <c r="D28" s="14">
        <f>D29</f>
        <v>19.600000000000001</v>
      </c>
      <c r="E28" s="14">
        <f t="shared" ref="E28:F28" si="12">E29</f>
        <v>14</v>
      </c>
      <c r="F28" s="14">
        <f t="shared" si="12"/>
        <v>19.600000000000001</v>
      </c>
      <c r="G28" s="13">
        <f t="shared" ref="G28:G29" si="13">E28/D28*100</f>
        <v>71.428571428571416</v>
      </c>
      <c r="H28" s="13">
        <f t="shared" si="1"/>
        <v>100</v>
      </c>
    </row>
    <row r="29" spans="2:8" ht="32.25" customHeight="1" x14ac:dyDescent="0.25">
      <c r="B29" s="10" t="s">
        <v>52</v>
      </c>
      <c r="C29" s="11" t="s">
        <v>53</v>
      </c>
      <c r="D29" s="14">
        <v>19.600000000000001</v>
      </c>
      <c r="E29" s="12">
        <v>14</v>
      </c>
      <c r="F29" s="12">
        <v>19.600000000000001</v>
      </c>
      <c r="G29" s="13">
        <f t="shared" si="13"/>
        <v>71.428571428571416</v>
      </c>
      <c r="H29" s="13">
        <f t="shared" si="1"/>
        <v>100</v>
      </c>
    </row>
    <row r="30" spans="2:8" ht="31.5" customHeight="1" x14ac:dyDescent="0.25">
      <c r="B30" s="10" t="s">
        <v>35</v>
      </c>
      <c r="C30" s="11" t="s">
        <v>36</v>
      </c>
      <c r="D30" s="14">
        <f>D31</f>
        <v>173.2</v>
      </c>
      <c r="E30" s="14">
        <f t="shared" ref="E30" si="14">E31</f>
        <v>112.2</v>
      </c>
      <c r="F30" s="14">
        <v>171</v>
      </c>
      <c r="G30" s="13">
        <f t="shared" si="0"/>
        <v>64.780600461893769</v>
      </c>
      <c r="H30" s="13">
        <f t="shared" si="1"/>
        <v>98.729792147806009</v>
      </c>
    </row>
    <row r="31" spans="2:8" ht="18.75" customHeight="1" x14ac:dyDescent="0.25">
      <c r="B31" s="10" t="s">
        <v>37</v>
      </c>
      <c r="C31" s="11" t="s">
        <v>38</v>
      </c>
      <c r="D31" s="14">
        <v>173.2</v>
      </c>
      <c r="E31" s="14">
        <v>112.2</v>
      </c>
      <c r="F31" s="14">
        <v>173</v>
      </c>
      <c r="G31" s="13">
        <f t="shared" si="0"/>
        <v>64.780600461893769</v>
      </c>
      <c r="H31" s="13">
        <f t="shared" si="1"/>
        <v>99.884526558891466</v>
      </c>
    </row>
    <row r="32" spans="2:8" ht="16.5" x14ac:dyDescent="0.25">
      <c r="B32" s="16" t="s">
        <v>39</v>
      </c>
      <c r="C32" s="17"/>
      <c r="D32" s="8">
        <f>D8+D13+D18+D21+D25+D30+D15+D28</f>
        <v>4234.1000000000004</v>
      </c>
      <c r="E32" s="8">
        <f t="shared" ref="E32:F32" si="15">E8+E13+E18+E21+E25+E30+E15+E28</f>
        <v>3353.3999999999996</v>
      </c>
      <c r="F32" s="8">
        <f t="shared" si="15"/>
        <v>4187.3</v>
      </c>
      <c r="G32" s="9">
        <f>E32/D32*100</f>
        <v>79.199829952055907</v>
      </c>
      <c r="H32" s="9">
        <f t="shared" si="1"/>
        <v>98.894688363524708</v>
      </c>
    </row>
  </sheetData>
  <mergeCells count="3">
    <mergeCell ref="B3:H3"/>
    <mergeCell ref="B7:C7"/>
    <mergeCell ref="B32:C32"/>
  </mergeCells>
  <pageMargins left="0.70866141732283472" right="0.70866141732283472" top="0.74803149606299213" bottom="0.74803149606299213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2024-11-14T03:31:16Z</dcterms:modified>
</cp:coreProperties>
</file>