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C47" i="1"/>
  <c r="E43" i="1"/>
  <c r="C15" i="1" l="1"/>
  <c r="D28" i="1" l="1"/>
  <c r="F45" i="1" l="1"/>
  <c r="D8" i="1" l="1"/>
  <c r="F47" i="1" l="1"/>
  <c r="C45" i="1" l="1"/>
  <c r="E6" i="1" l="1"/>
  <c r="E7" i="1"/>
  <c r="E10" i="1"/>
  <c r="E12" i="1"/>
  <c r="E13" i="1"/>
  <c r="E14" i="1"/>
  <c r="E17" i="1"/>
  <c r="E18" i="1"/>
  <c r="E20" i="1"/>
  <c r="E21" i="1"/>
  <c r="E22" i="1"/>
  <c r="E23" i="1"/>
  <c r="E26" i="1"/>
  <c r="E27" i="1"/>
  <c r="E29" i="1"/>
  <c r="E30" i="1"/>
  <c r="E31" i="1"/>
  <c r="E32" i="1"/>
  <c r="E33" i="1"/>
  <c r="E34" i="1"/>
  <c r="E36" i="1"/>
  <c r="E37" i="1"/>
  <c r="E38" i="1"/>
  <c r="E39" i="1"/>
  <c r="E41" i="1"/>
  <c r="E42" i="1"/>
  <c r="F46" i="1"/>
  <c r="D46" i="1"/>
  <c r="D45" i="1"/>
  <c r="C46" i="1"/>
  <c r="F44" i="1" l="1"/>
  <c r="E46" i="1"/>
  <c r="D44" i="1"/>
  <c r="E45" i="1"/>
  <c r="C44" i="1"/>
  <c r="F40" i="1"/>
  <c r="D40" i="1"/>
  <c r="C40" i="1"/>
  <c r="F28" i="1"/>
  <c r="F8" i="1"/>
  <c r="C8" i="1"/>
  <c r="F5" i="1"/>
  <c r="D5" i="1"/>
  <c r="C5" i="1"/>
  <c r="E8" i="1" l="1"/>
  <c r="E40" i="1"/>
  <c r="E44" i="1"/>
  <c r="C19" i="1"/>
  <c r="D19" i="1"/>
  <c r="C28" i="1"/>
  <c r="E19" i="1" l="1"/>
  <c r="E28" i="1"/>
  <c r="C35" i="1" l="1"/>
  <c r="E47" i="1" l="1"/>
  <c r="C24" i="1" l="1"/>
  <c r="F24" i="1" l="1"/>
  <c r="D24" i="1"/>
  <c r="E24" i="1" s="1"/>
  <c r="F19" i="1" l="1"/>
  <c r="F35" i="1"/>
  <c r="D35" i="1"/>
  <c r="E35" i="1" s="1"/>
  <c r="F15" i="1"/>
  <c r="D15" i="1"/>
  <c r="F11" i="1"/>
  <c r="D11" i="1"/>
  <c r="C11" i="1"/>
  <c r="E15" i="1" l="1"/>
  <c r="E11" i="1"/>
  <c r="E5" i="1"/>
</calcChain>
</file>

<file path=xl/sharedStrings.xml><?xml version="1.0" encoding="utf-8"?>
<sst xmlns="http://schemas.openxmlformats.org/spreadsheetml/2006/main" count="54" uniqueCount="31">
  <si>
    <t>№ п/п</t>
  </si>
  <si>
    <t>Наименование  программы</t>
  </si>
  <si>
    <t>% выполнения плана</t>
  </si>
  <si>
    <t>тыс. рублей</t>
  </si>
  <si>
    <t>федеральный бюджет</t>
  </si>
  <si>
    <t>местный бюджет</t>
  </si>
  <si>
    <t>краевой бюджет</t>
  </si>
  <si>
    <t>Всего МП, в том числе:</t>
  </si>
  <si>
    <t xml:space="preserve">Председатель комитета по финансам </t>
  </si>
  <si>
    <t>О.В. Носевич</t>
  </si>
  <si>
    <t>Развитие физической культуры и спорта</t>
  </si>
  <si>
    <t>Профилактика преступлений и иных правонарушений в Топчихинском районе, всего, в том числе:</t>
  </si>
  <si>
    <t>Обеспечение жильем молодых семей в Топчихинском районе,  всего, в том числе:</t>
  </si>
  <si>
    <t>Комплексное развитие сельских территорий Топчихинского района Алтайского края, всего, в том числе:</t>
  </si>
  <si>
    <t>Энергосбережение и повышение энергетической эффективности зданий, строений, сооружений муниципальных учреждений, расположенных на территории муниципального образования Топчихинский район, всего, в том числе:</t>
  </si>
  <si>
    <t>Патриотическое воспитание  граждан в Топчихинском районе, местный бюджет</t>
  </si>
  <si>
    <t>Противодействие экстремизму в Топчихинском районе, местный бюджет</t>
  </si>
  <si>
    <t>Обеспечение населения Топчихинского района жилищно-коммунальными услугами, всего, в том числе:</t>
  </si>
  <si>
    <t>Развитие культуры Топчихинского района, всего, в том числе:</t>
  </si>
  <si>
    <t>Профилактика и предупреждение чрезвычайных ситуаций природного и техногенного характера на территории муниципального образования Топчихинский район Алтайского края, местный бюджет</t>
  </si>
  <si>
    <t>Информатизация и материально-техническое обеспечение деятельности органов местного самоуправления, местный бюджет</t>
  </si>
  <si>
    <t>Молодежь Топчихинского района, местный бюджет</t>
  </si>
  <si>
    <t>Развитие образования в Топчихинском районе, всего, в том числе:</t>
  </si>
  <si>
    <t>Развитие малого и среднего предпринимательства в Топчихинском районе, местный бюджет</t>
  </si>
  <si>
    <t xml:space="preserve">Повышение безопасности дорожного движения в Топчихинском районе, всего, в том числе: </t>
  </si>
  <si>
    <t>План на 2025 год*</t>
  </si>
  <si>
    <t>*Сводная бюджетная роспись на 01.01.2026</t>
  </si>
  <si>
    <t>Исполнение на 01.01.2026</t>
  </si>
  <si>
    <t>Информация о финансировании муниципальных программ из бюджета муниципального образования Топчихинский  район Алтайского края за 2025 год</t>
  </si>
  <si>
    <t>Исполнено за 2024 год</t>
  </si>
  <si>
    <t>Адресная инвестиционная программа муниципального образования Топчихинский район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</si>
</sst>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wrapText="1"/>
    </xf>
    <xf numFmtId="16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wrapText="1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/>
    </xf>
    <xf numFmtId="164" fontId="7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justify" wrapText="1"/>
    </xf>
    <xf numFmtId="164" fontId="8" fillId="0" borderId="1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8" fillId="0" borderId="0" xfId="0" applyNumberFormat="1" applyFont="1" applyBorder="1"/>
    <xf numFmtId="0" fontId="9" fillId="0" borderId="0" xfId="0" applyFont="1" applyAlignment="1">
      <alignment horizontal="justify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" fillId="0" borderId="1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"/>
  <sheetViews>
    <sheetView tabSelected="1" view="pageBreakPreview" topLeftCell="A28" zoomScale="80" zoomScaleNormal="80" zoomScaleSheetLayoutView="80" workbookViewId="0">
      <selection activeCell="D48" sqref="D48"/>
    </sheetView>
  </sheetViews>
  <sheetFormatPr defaultRowHeight="15.75" x14ac:dyDescent="0.25"/>
  <cols>
    <col min="1" max="1" width="3.85546875" style="5" customWidth="1"/>
    <col min="2" max="2" width="43.28515625" style="6" customWidth="1"/>
    <col min="3" max="3" width="12.140625" style="2" customWidth="1"/>
    <col min="4" max="4" width="13.5703125" style="2" customWidth="1"/>
    <col min="5" max="5" width="14.28515625" style="26" customWidth="1"/>
    <col min="6" max="6" width="13.42578125" style="2" customWidth="1"/>
    <col min="7" max="7" width="17.5703125" customWidth="1"/>
    <col min="8" max="8" width="21.28515625" customWidth="1"/>
    <col min="9" max="9" width="18.7109375" customWidth="1"/>
    <col min="10" max="10" width="15.28515625" customWidth="1"/>
    <col min="11" max="11" width="11.85546875" customWidth="1"/>
    <col min="12" max="12" width="12.85546875" customWidth="1"/>
  </cols>
  <sheetData>
    <row r="2" spans="1:6" ht="42.75" customHeight="1" x14ac:dyDescent="0.25">
      <c r="A2" s="38" t="s">
        <v>28</v>
      </c>
      <c r="B2" s="38"/>
      <c r="C2" s="38"/>
      <c r="D2" s="38"/>
      <c r="E2" s="38"/>
      <c r="F2" s="38"/>
    </row>
    <row r="3" spans="1:6" x14ac:dyDescent="0.25">
      <c r="E3" s="7"/>
      <c r="F3" s="7" t="s">
        <v>3</v>
      </c>
    </row>
    <row r="4" spans="1:6" ht="56.25" customHeight="1" x14ac:dyDescent="0.25">
      <c r="A4" s="8" t="s">
        <v>0</v>
      </c>
      <c r="B4" s="8" t="s">
        <v>1</v>
      </c>
      <c r="C4" s="8" t="s">
        <v>25</v>
      </c>
      <c r="D4" s="8" t="s">
        <v>27</v>
      </c>
      <c r="E4" s="9" t="s">
        <v>2</v>
      </c>
      <c r="F4" s="8" t="s">
        <v>29</v>
      </c>
    </row>
    <row r="5" spans="1:6" ht="47.25" x14ac:dyDescent="0.25">
      <c r="A5" s="39">
        <v>1</v>
      </c>
      <c r="B5" s="10" t="s">
        <v>24</v>
      </c>
      <c r="C5" s="11">
        <f>SUM(C6:C7)</f>
        <v>44572.800000000003</v>
      </c>
      <c r="D5" s="11">
        <f>SUM(D6:D7)</f>
        <v>44572.800000000003</v>
      </c>
      <c r="E5" s="12">
        <f t="shared" ref="E5:E47" si="0">D5/C5*100</f>
        <v>100</v>
      </c>
      <c r="F5" s="11">
        <f>SUM(F6:F7)</f>
        <v>27004.5</v>
      </c>
    </row>
    <row r="6" spans="1:6" x14ac:dyDescent="0.25">
      <c r="A6" s="39"/>
      <c r="B6" s="13" t="s">
        <v>6</v>
      </c>
      <c r="C6" s="11">
        <v>15760.4</v>
      </c>
      <c r="D6" s="11">
        <v>15760.4</v>
      </c>
      <c r="E6" s="12">
        <f t="shared" si="0"/>
        <v>100</v>
      </c>
      <c r="F6" s="11">
        <v>5575</v>
      </c>
    </row>
    <row r="7" spans="1:6" x14ac:dyDescent="0.25">
      <c r="A7" s="39"/>
      <c r="B7" s="13" t="s">
        <v>5</v>
      </c>
      <c r="C7" s="11">
        <v>28812.400000000001</v>
      </c>
      <c r="D7" s="11">
        <v>28812.400000000001</v>
      </c>
      <c r="E7" s="12">
        <f t="shared" si="0"/>
        <v>100</v>
      </c>
      <c r="F7" s="11">
        <v>21429.5</v>
      </c>
    </row>
    <row r="8" spans="1:6" ht="47.25" x14ac:dyDescent="0.25">
      <c r="A8" s="40">
        <v>2</v>
      </c>
      <c r="B8" s="13" t="s">
        <v>11</v>
      </c>
      <c r="C8" s="11">
        <f>SUM(C9:C10)</f>
        <v>403.5</v>
      </c>
      <c r="D8" s="11">
        <f>SUM(D9:D10)</f>
        <v>381.4</v>
      </c>
      <c r="E8" s="12">
        <f t="shared" si="0"/>
        <v>94.52292441140024</v>
      </c>
      <c r="F8" s="11">
        <f>SUM(F9:F10)</f>
        <v>349.3</v>
      </c>
    </row>
    <row r="9" spans="1:6" x14ac:dyDescent="0.25">
      <c r="A9" s="40"/>
      <c r="B9" s="13" t="s">
        <v>6</v>
      </c>
      <c r="C9" s="11">
        <v>0</v>
      </c>
      <c r="D9" s="11">
        <v>0</v>
      </c>
      <c r="E9" s="12">
        <v>0</v>
      </c>
      <c r="F9" s="11">
        <v>0</v>
      </c>
    </row>
    <row r="10" spans="1:6" x14ac:dyDescent="0.25">
      <c r="A10" s="40"/>
      <c r="B10" s="13" t="s">
        <v>5</v>
      </c>
      <c r="C10" s="11">
        <v>403.5</v>
      </c>
      <c r="D10" s="11">
        <v>381.4</v>
      </c>
      <c r="E10" s="12">
        <f t="shared" si="0"/>
        <v>94.52292441140024</v>
      </c>
      <c r="F10" s="11">
        <v>349.3</v>
      </c>
    </row>
    <row r="11" spans="1:6" ht="35.25" customHeight="1" x14ac:dyDescent="0.25">
      <c r="A11" s="39">
        <v>3</v>
      </c>
      <c r="B11" s="13" t="s">
        <v>12</v>
      </c>
      <c r="C11" s="11">
        <f>SUM(C12:C14)</f>
        <v>1815.5</v>
      </c>
      <c r="D11" s="11">
        <f>SUM(D12:D14)</f>
        <v>1815.5</v>
      </c>
      <c r="E11" s="12">
        <f t="shared" si="0"/>
        <v>100</v>
      </c>
      <c r="F11" s="11">
        <f>SUM(F12:F14)</f>
        <v>1500.4</v>
      </c>
    </row>
    <row r="12" spans="1:6" x14ac:dyDescent="0.25">
      <c r="A12" s="39"/>
      <c r="B12" s="13" t="s">
        <v>4</v>
      </c>
      <c r="C12" s="11">
        <v>515.4</v>
      </c>
      <c r="D12" s="11">
        <v>515.4</v>
      </c>
      <c r="E12" s="12">
        <f t="shared" si="0"/>
        <v>100</v>
      </c>
      <c r="F12" s="11">
        <v>500.3</v>
      </c>
    </row>
    <row r="13" spans="1:6" x14ac:dyDescent="0.25">
      <c r="A13" s="39"/>
      <c r="B13" s="13" t="s">
        <v>6</v>
      </c>
      <c r="C13" s="11">
        <v>650.1</v>
      </c>
      <c r="D13" s="11">
        <v>650.1</v>
      </c>
      <c r="E13" s="12">
        <f t="shared" si="0"/>
        <v>100</v>
      </c>
      <c r="F13" s="11">
        <v>500.1</v>
      </c>
    </row>
    <row r="14" spans="1:6" x14ac:dyDescent="0.25">
      <c r="A14" s="39"/>
      <c r="B14" s="13" t="s">
        <v>5</v>
      </c>
      <c r="C14" s="11">
        <v>650</v>
      </c>
      <c r="D14" s="11">
        <v>650</v>
      </c>
      <c r="E14" s="12">
        <f t="shared" si="0"/>
        <v>100</v>
      </c>
      <c r="F14" s="11">
        <v>500</v>
      </c>
    </row>
    <row r="15" spans="1:6" s="3" customFormat="1" ht="47.25" x14ac:dyDescent="0.25">
      <c r="A15" s="41">
        <v>4</v>
      </c>
      <c r="B15" s="10" t="s">
        <v>13</v>
      </c>
      <c r="C15" s="14">
        <f>SUM(C16:C18)</f>
        <v>12174.3</v>
      </c>
      <c r="D15" s="14">
        <f>SUM(D16:D18)</f>
        <v>12118.2</v>
      </c>
      <c r="E15" s="12">
        <f t="shared" si="0"/>
        <v>99.539193218501282</v>
      </c>
      <c r="F15" s="14">
        <f>SUM(F16:F18)</f>
        <v>18787.099999999999</v>
      </c>
    </row>
    <row r="16" spans="1:6" s="3" customFormat="1" x14ac:dyDescent="0.25">
      <c r="A16" s="41"/>
      <c r="B16" s="10" t="s">
        <v>4</v>
      </c>
      <c r="C16" s="15">
        <v>0</v>
      </c>
      <c r="D16" s="15">
        <v>0</v>
      </c>
      <c r="E16" s="12">
        <v>0</v>
      </c>
      <c r="F16" s="15">
        <v>0</v>
      </c>
    </row>
    <row r="17" spans="1:6" s="3" customFormat="1" x14ac:dyDescent="0.25">
      <c r="A17" s="41"/>
      <c r="B17" s="10" t="s">
        <v>6</v>
      </c>
      <c r="C17" s="15">
        <v>4290.6000000000004</v>
      </c>
      <c r="D17" s="15">
        <v>4234.5</v>
      </c>
      <c r="E17" s="12">
        <f t="shared" si="0"/>
        <v>98.692490560760731</v>
      </c>
      <c r="F17" s="15">
        <v>2148.3000000000002</v>
      </c>
    </row>
    <row r="18" spans="1:6" s="3" customFormat="1" x14ac:dyDescent="0.25">
      <c r="A18" s="41"/>
      <c r="B18" s="10" t="s">
        <v>5</v>
      </c>
      <c r="C18" s="15">
        <v>7883.7</v>
      </c>
      <c r="D18" s="15">
        <v>7883.7</v>
      </c>
      <c r="E18" s="12">
        <f t="shared" si="0"/>
        <v>100</v>
      </c>
      <c r="F18" s="15">
        <v>16638.8</v>
      </c>
    </row>
    <row r="19" spans="1:6" ht="110.25" x14ac:dyDescent="0.25">
      <c r="A19" s="39">
        <v>5</v>
      </c>
      <c r="B19" s="13" t="s">
        <v>14</v>
      </c>
      <c r="C19" s="15">
        <f>SUM(C20:C21)</f>
        <v>13328</v>
      </c>
      <c r="D19" s="15">
        <f>SUM(D20:D21)</f>
        <v>3599</v>
      </c>
      <c r="E19" s="12">
        <f t="shared" si="0"/>
        <v>27.003301320528212</v>
      </c>
      <c r="F19" s="15">
        <f>SUM(F20:F21)</f>
        <v>3535.4</v>
      </c>
    </row>
    <row r="20" spans="1:6" x14ac:dyDescent="0.25">
      <c r="A20" s="39"/>
      <c r="B20" s="13" t="s">
        <v>6</v>
      </c>
      <c r="C20" s="16">
        <v>0</v>
      </c>
      <c r="D20" s="11">
        <v>0</v>
      </c>
      <c r="E20" s="12" t="e">
        <f t="shared" si="0"/>
        <v>#DIV/0!</v>
      </c>
      <c r="F20" s="11">
        <v>3500</v>
      </c>
    </row>
    <row r="21" spans="1:6" x14ac:dyDescent="0.25">
      <c r="A21" s="39"/>
      <c r="B21" s="34" t="s">
        <v>5</v>
      </c>
      <c r="C21" s="11">
        <v>13328</v>
      </c>
      <c r="D21" s="11">
        <v>3599</v>
      </c>
      <c r="E21" s="12">
        <f t="shared" si="0"/>
        <v>27.003301320528212</v>
      </c>
      <c r="F21" s="11">
        <v>35.4</v>
      </c>
    </row>
    <row r="22" spans="1:6" ht="31.5" x14ac:dyDescent="0.25">
      <c r="A22" s="35">
        <v>6</v>
      </c>
      <c r="B22" s="13" t="s">
        <v>15</v>
      </c>
      <c r="C22" s="17">
        <v>789.2</v>
      </c>
      <c r="D22" s="15">
        <v>789.2</v>
      </c>
      <c r="E22" s="12">
        <f t="shared" si="0"/>
        <v>100</v>
      </c>
      <c r="F22" s="11">
        <v>227</v>
      </c>
    </row>
    <row r="23" spans="1:6" ht="31.5" x14ac:dyDescent="0.25">
      <c r="A23" s="35">
        <v>7</v>
      </c>
      <c r="B23" s="13" t="s">
        <v>16</v>
      </c>
      <c r="C23" s="17">
        <v>10</v>
      </c>
      <c r="D23" s="11">
        <v>9.6</v>
      </c>
      <c r="E23" s="12">
        <f t="shared" si="0"/>
        <v>96</v>
      </c>
      <c r="F23" s="11">
        <v>0</v>
      </c>
    </row>
    <row r="24" spans="1:6" s="3" customFormat="1" ht="47.25" x14ac:dyDescent="0.25">
      <c r="A24" s="41">
        <v>8</v>
      </c>
      <c r="B24" s="10" t="s">
        <v>17</v>
      </c>
      <c r="C24" s="15">
        <f>SUM(C25:C27)</f>
        <v>101056.1</v>
      </c>
      <c r="D24" s="15">
        <f>SUM(D25:D27)</f>
        <v>79374.5</v>
      </c>
      <c r="E24" s="12">
        <f t="shared" si="0"/>
        <v>78.544986398643914</v>
      </c>
      <c r="F24" s="15">
        <f>SUM(F25:F27)</f>
        <v>65979.100000000006</v>
      </c>
    </row>
    <row r="25" spans="1:6" s="3" customFormat="1" x14ac:dyDescent="0.25">
      <c r="A25" s="41"/>
      <c r="B25" s="10" t="s">
        <v>4</v>
      </c>
      <c r="C25" s="15">
        <v>26403</v>
      </c>
      <c r="D25" s="15">
        <v>26403</v>
      </c>
      <c r="E25" s="12">
        <v>0</v>
      </c>
      <c r="F25" s="15">
        <v>0</v>
      </c>
    </row>
    <row r="26" spans="1:6" s="3" customFormat="1" x14ac:dyDescent="0.25">
      <c r="A26" s="41"/>
      <c r="B26" s="10" t="s">
        <v>6</v>
      </c>
      <c r="C26" s="15">
        <v>28656.799999999999</v>
      </c>
      <c r="D26" s="15">
        <v>16918.099999999999</v>
      </c>
      <c r="E26" s="12">
        <f t="shared" si="0"/>
        <v>59.036947600569491</v>
      </c>
      <c r="F26" s="15">
        <v>43144.6</v>
      </c>
    </row>
    <row r="27" spans="1:6" s="3" customFormat="1" x14ac:dyDescent="0.25">
      <c r="A27" s="41"/>
      <c r="B27" s="10" t="s">
        <v>5</v>
      </c>
      <c r="C27" s="15">
        <v>45996.3</v>
      </c>
      <c r="D27" s="15">
        <v>36053.4</v>
      </c>
      <c r="E27" s="12">
        <f t="shared" si="0"/>
        <v>78.383261262318925</v>
      </c>
      <c r="F27" s="15">
        <v>22834.5</v>
      </c>
    </row>
    <row r="28" spans="1:6" ht="31.5" x14ac:dyDescent="0.25">
      <c r="A28" s="39">
        <v>9</v>
      </c>
      <c r="B28" s="10" t="s">
        <v>18</v>
      </c>
      <c r="C28" s="17">
        <f>SUM(C29:C31)</f>
        <v>66798.2</v>
      </c>
      <c r="D28" s="17">
        <f>SUM(D29:D31)</f>
        <v>66798.2</v>
      </c>
      <c r="E28" s="12">
        <f t="shared" si="0"/>
        <v>100</v>
      </c>
      <c r="F28" s="17">
        <f>SUM(F29:F31)</f>
        <v>61301.399999999994</v>
      </c>
    </row>
    <row r="29" spans="1:6" x14ac:dyDescent="0.25">
      <c r="A29" s="39"/>
      <c r="B29" s="10" t="s">
        <v>4</v>
      </c>
      <c r="C29" s="17">
        <v>0</v>
      </c>
      <c r="D29" s="17">
        <v>0</v>
      </c>
      <c r="E29" s="12" t="e">
        <f t="shared" si="0"/>
        <v>#DIV/0!</v>
      </c>
      <c r="F29" s="17">
        <v>100</v>
      </c>
    </row>
    <row r="30" spans="1:6" x14ac:dyDescent="0.25">
      <c r="A30" s="39"/>
      <c r="B30" s="10" t="s">
        <v>6</v>
      </c>
      <c r="C30" s="11">
        <v>45328.5</v>
      </c>
      <c r="D30" s="11">
        <v>45328.5</v>
      </c>
      <c r="E30" s="12">
        <f t="shared" si="0"/>
        <v>100</v>
      </c>
      <c r="F30" s="11">
        <v>43703.6</v>
      </c>
    </row>
    <row r="31" spans="1:6" x14ac:dyDescent="0.25">
      <c r="A31" s="39"/>
      <c r="B31" s="10" t="s">
        <v>5</v>
      </c>
      <c r="C31" s="11">
        <v>21469.7</v>
      </c>
      <c r="D31" s="11">
        <v>21469.7</v>
      </c>
      <c r="E31" s="12">
        <f t="shared" si="0"/>
        <v>100</v>
      </c>
      <c r="F31" s="11">
        <v>17497.8</v>
      </c>
    </row>
    <row r="32" spans="1:6" ht="96.75" customHeight="1" x14ac:dyDescent="0.25">
      <c r="A32" s="35">
        <v>10</v>
      </c>
      <c r="B32" s="10" t="s">
        <v>19</v>
      </c>
      <c r="C32" s="17">
        <v>11457.2</v>
      </c>
      <c r="D32" s="11">
        <v>10466</v>
      </c>
      <c r="E32" s="12">
        <f t="shared" si="0"/>
        <v>91.348671577697857</v>
      </c>
      <c r="F32" s="11">
        <v>9323.9</v>
      </c>
    </row>
    <row r="33" spans="1:6" ht="65.25" customHeight="1" x14ac:dyDescent="0.25">
      <c r="A33" s="35">
        <v>11</v>
      </c>
      <c r="B33" s="13" t="s">
        <v>20</v>
      </c>
      <c r="C33" s="17">
        <v>1064.8</v>
      </c>
      <c r="D33" s="11">
        <v>1054.4000000000001</v>
      </c>
      <c r="E33" s="12">
        <f t="shared" si="0"/>
        <v>99.023290758827969</v>
      </c>
      <c r="F33" s="11">
        <v>1027.5999999999999</v>
      </c>
    </row>
    <row r="34" spans="1:6" s="3" customFormat="1" ht="31.5" x14ac:dyDescent="0.25">
      <c r="A34" s="18">
        <v>12</v>
      </c>
      <c r="B34" s="10" t="s">
        <v>21</v>
      </c>
      <c r="C34" s="15">
        <v>55.6</v>
      </c>
      <c r="D34" s="15">
        <v>53.6</v>
      </c>
      <c r="E34" s="12">
        <f t="shared" si="0"/>
        <v>96.402877697841731</v>
      </c>
      <c r="F34" s="15">
        <v>128.6</v>
      </c>
    </row>
    <row r="35" spans="1:6" s="3" customFormat="1" ht="31.5" x14ac:dyDescent="0.25">
      <c r="A35" s="37">
        <v>13</v>
      </c>
      <c r="B35" s="10" t="s">
        <v>22</v>
      </c>
      <c r="C35" s="15">
        <f>SUM(C36:C38)</f>
        <v>672525.5</v>
      </c>
      <c r="D35" s="15">
        <f>SUM(D36:D38)</f>
        <v>646823.80000000005</v>
      </c>
      <c r="E35" s="12">
        <f t="shared" si="0"/>
        <v>96.178330784483265</v>
      </c>
      <c r="F35" s="15">
        <f>SUM(F36:F38)</f>
        <v>574410.4</v>
      </c>
    </row>
    <row r="36" spans="1:6" s="3" customFormat="1" x14ac:dyDescent="0.25">
      <c r="A36" s="37"/>
      <c r="B36" s="10" t="s">
        <v>4</v>
      </c>
      <c r="C36" s="15">
        <v>51197.4</v>
      </c>
      <c r="D36" s="15">
        <v>50780.4</v>
      </c>
      <c r="E36" s="12">
        <f t="shared" si="0"/>
        <v>99.185505513951881</v>
      </c>
      <c r="F36" s="15">
        <v>52207.9</v>
      </c>
    </row>
    <row r="37" spans="1:6" s="3" customFormat="1" x14ac:dyDescent="0.25">
      <c r="A37" s="37"/>
      <c r="B37" s="10" t="s">
        <v>6</v>
      </c>
      <c r="C37" s="15">
        <v>476405.3</v>
      </c>
      <c r="D37" s="15">
        <v>458877.5</v>
      </c>
      <c r="E37" s="12">
        <f t="shared" si="0"/>
        <v>96.320821787666929</v>
      </c>
      <c r="F37" s="15">
        <v>406426.9</v>
      </c>
    </row>
    <row r="38" spans="1:6" s="3" customFormat="1" x14ac:dyDescent="0.25">
      <c r="A38" s="37"/>
      <c r="B38" s="10" t="s">
        <v>5</v>
      </c>
      <c r="C38" s="15">
        <v>144922.79999999999</v>
      </c>
      <c r="D38" s="15">
        <v>137165.9</v>
      </c>
      <c r="E38" s="12">
        <f t="shared" si="0"/>
        <v>94.647564082394226</v>
      </c>
      <c r="F38" s="15">
        <v>115775.6</v>
      </c>
    </row>
    <row r="39" spans="1:6" s="3" customFormat="1" ht="47.25" x14ac:dyDescent="0.25">
      <c r="A39" s="18">
        <v>14</v>
      </c>
      <c r="B39" s="10" t="s">
        <v>23</v>
      </c>
      <c r="C39" s="15">
        <v>853.5</v>
      </c>
      <c r="D39" s="15">
        <v>845.3</v>
      </c>
      <c r="E39" s="12">
        <f t="shared" si="0"/>
        <v>99.039250146455757</v>
      </c>
      <c r="F39" s="15">
        <v>721</v>
      </c>
    </row>
    <row r="40" spans="1:6" s="3" customFormat="1" ht="18.75" customHeight="1" x14ac:dyDescent="0.25">
      <c r="A40" s="37">
        <v>15</v>
      </c>
      <c r="B40" s="10" t="s">
        <v>10</v>
      </c>
      <c r="C40" s="15">
        <f>SUM(C41:C42)</f>
        <v>16708.5</v>
      </c>
      <c r="D40" s="15">
        <f>SUM(D41:D42)</f>
        <v>16540.7</v>
      </c>
      <c r="E40" s="12">
        <f t="shared" si="0"/>
        <v>98.995720740940243</v>
      </c>
      <c r="F40" s="15">
        <f>SUM(F41:F42)</f>
        <v>12534.2</v>
      </c>
    </row>
    <row r="41" spans="1:6" s="3" customFormat="1" x14ac:dyDescent="0.25">
      <c r="A41" s="37"/>
      <c r="B41" s="10" t="s">
        <v>6</v>
      </c>
      <c r="C41" s="15">
        <v>952.4</v>
      </c>
      <c r="D41" s="15">
        <v>952.4</v>
      </c>
      <c r="E41" s="12">
        <f t="shared" si="0"/>
        <v>100</v>
      </c>
      <c r="F41" s="15">
        <v>1113.5</v>
      </c>
    </row>
    <row r="42" spans="1:6" s="3" customFormat="1" x14ac:dyDescent="0.25">
      <c r="A42" s="37"/>
      <c r="B42" s="10" t="s">
        <v>5</v>
      </c>
      <c r="C42" s="15">
        <v>15756.1</v>
      </c>
      <c r="D42" s="15">
        <v>15588.3</v>
      </c>
      <c r="E42" s="12">
        <f t="shared" si="0"/>
        <v>98.93501564473442</v>
      </c>
      <c r="F42" s="15">
        <v>11420.7</v>
      </c>
    </row>
    <row r="43" spans="1:6" s="3" customFormat="1" ht="47.25" customHeight="1" x14ac:dyDescent="0.25">
      <c r="A43" s="36">
        <v>16</v>
      </c>
      <c r="B43" s="10" t="s">
        <v>30</v>
      </c>
      <c r="C43" s="15">
        <v>1573</v>
      </c>
      <c r="D43" s="15">
        <v>1573</v>
      </c>
      <c r="E43" s="12">
        <f t="shared" si="0"/>
        <v>100</v>
      </c>
      <c r="F43" s="15">
        <v>0</v>
      </c>
    </row>
    <row r="44" spans="1:6" s="4" customFormat="1" x14ac:dyDescent="0.25">
      <c r="A44" s="19"/>
      <c r="B44" s="20" t="s">
        <v>7</v>
      </c>
      <c r="C44" s="21">
        <f>SUM(C45:C47)</f>
        <v>945185.7</v>
      </c>
      <c r="D44" s="21">
        <f>SUM(D45:D47)</f>
        <v>886815.2</v>
      </c>
      <c r="E44" s="12">
        <f t="shared" si="0"/>
        <v>93.824441059571683</v>
      </c>
      <c r="F44" s="21">
        <f>SUM(F45:F47)</f>
        <v>776829.89999999991</v>
      </c>
    </row>
    <row r="45" spans="1:6" s="1" customFormat="1" x14ac:dyDescent="0.25">
      <c r="A45" s="22"/>
      <c r="B45" s="23" t="s">
        <v>4</v>
      </c>
      <c r="C45" s="21">
        <f>SUM(C12,C16,C25,C36,C29)</f>
        <v>78115.8</v>
      </c>
      <c r="D45" s="21">
        <f>SUM(D12,D16,D25,D36)</f>
        <v>77698.8</v>
      </c>
      <c r="E45" s="12">
        <f t="shared" si="0"/>
        <v>99.466177137019656</v>
      </c>
      <c r="F45" s="24">
        <f>SUM(F12,F16,F25,F36,F29)</f>
        <v>52808.200000000004</v>
      </c>
    </row>
    <row r="46" spans="1:6" s="1" customFormat="1" x14ac:dyDescent="0.25">
      <c r="A46" s="22"/>
      <c r="B46" s="23" t="s">
        <v>6</v>
      </c>
      <c r="C46" s="24">
        <f>SUM(C6,C9,C13,C17,C20,C26,C30,C37,C41)</f>
        <v>572044.1</v>
      </c>
      <c r="D46" s="24">
        <f>SUM(D6,D9,D13,D17,D20,D26,D30,D37,D41)</f>
        <v>542721.5</v>
      </c>
      <c r="E46" s="12">
        <f t="shared" si="0"/>
        <v>94.874066527388365</v>
      </c>
      <c r="F46" s="24">
        <f>SUM(F6,F9,F13,F17,F20,F26,F30,F37,F41)</f>
        <v>506112</v>
      </c>
    </row>
    <row r="47" spans="1:6" s="1" customFormat="1" x14ac:dyDescent="0.25">
      <c r="A47" s="22"/>
      <c r="B47" s="23" t="s">
        <v>5</v>
      </c>
      <c r="C47" s="24">
        <f>SUM(C7,C10,C14,C18,C21,C22,C23,C27,C31,C32,C33,C34,C38,C39,C42,C43)</f>
        <v>295025.79999999993</v>
      </c>
      <c r="D47" s="24">
        <f>SUM(D7,D10,D14,D18,D21,D22,D23,D27,D31,D32,D33,D34,D38,D39,D42,D43)</f>
        <v>266394.89999999997</v>
      </c>
      <c r="E47" s="12">
        <f t="shared" si="0"/>
        <v>90.295458905627925</v>
      </c>
      <c r="F47" s="24">
        <f>SUM(F7,F10,F14,F18,F21,F22,F23,F27,F31,F32,F33,F34,F38,F39,F42)</f>
        <v>217909.7</v>
      </c>
    </row>
    <row r="48" spans="1:6" s="32" customFormat="1" ht="20.25" customHeight="1" x14ac:dyDescent="0.2">
      <c r="A48" s="33" t="s">
        <v>26</v>
      </c>
      <c r="B48" s="29"/>
      <c r="C48" s="30"/>
      <c r="D48" s="30"/>
      <c r="E48" s="31"/>
      <c r="F48" s="30"/>
    </row>
    <row r="49" spans="1:6" s="2" customFormat="1" ht="39.75" customHeight="1" x14ac:dyDescent="0.25">
      <c r="A49" s="25" t="s">
        <v>8</v>
      </c>
      <c r="B49" s="6"/>
      <c r="C49" s="27"/>
      <c r="D49" s="27"/>
      <c r="E49" s="26"/>
      <c r="F49" s="2" t="s">
        <v>9</v>
      </c>
    </row>
    <row r="50" spans="1:6" x14ac:dyDescent="0.25">
      <c r="C50" s="27"/>
      <c r="D50" s="27"/>
      <c r="F50" s="28"/>
    </row>
    <row r="51" spans="1:6" x14ac:dyDescent="0.25">
      <c r="F51" s="28"/>
    </row>
    <row r="52" spans="1:6" x14ac:dyDescent="0.25">
      <c r="F52" s="28"/>
    </row>
  </sheetData>
  <mergeCells count="10">
    <mergeCell ref="A40:A42"/>
    <mergeCell ref="A2:F2"/>
    <mergeCell ref="A35:A38"/>
    <mergeCell ref="A5:A7"/>
    <mergeCell ref="A28:A31"/>
    <mergeCell ref="A19:A21"/>
    <mergeCell ref="A11:A14"/>
    <mergeCell ref="A8:A10"/>
    <mergeCell ref="A15:A18"/>
    <mergeCell ref="A24:A27"/>
  </mergeCells>
  <printOptions horizontalCentered="1"/>
  <pageMargins left="0.39370078740157483" right="0.19685039370078741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2026-02-27T14:23:15Z</dcterms:modified>
</cp:coreProperties>
</file>